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70" windowWidth="19420" windowHeight="7880" activeTab="6"/>
  </bookViews>
  <sheets>
    <sheet name="data-i-czas" sheetId="1" r:id="rId1"/>
    <sheet name="Biblioteka" sheetId="2" r:id="rId2"/>
    <sheet name="Wypożyczalnia" sheetId="3" r:id="rId3"/>
    <sheet name="Emerytury" sheetId="4" r:id="rId4"/>
    <sheet name="Przewoźnik" sheetId="5" r:id="rId5"/>
    <sheet name="Umowa Zlec" sheetId="6" r:id="rId6"/>
    <sheet name="stawkaH" sheetId="7" r:id="rId7"/>
  </sheets>
  <externalReferences>
    <externalReference r:id="rId8"/>
    <externalReference r:id="rId9"/>
    <externalReference r:id="rId10"/>
  </externalReferences>
  <definedNames>
    <definedName name="Access_Button" hidden="1">"baza_Baza_danych_Lista"</definedName>
    <definedName name="AccessDatabase" hidden="1">"C:\WINDOWS\Profiles\zbych\Pulpit\baza.mdb"</definedName>
    <definedName name="APIP_USER_FULL_TABLE_PIVOT" localSheetId="6">#REF!</definedName>
    <definedName name="APIP_USER_FULL_TABLE_PIVOT">#REF!</definedName>
    <definedName name="_xlnm.Database" localSheetId="6">#REF!</definedName>
    <definedName name="_xlnm.Database">#REF!</definedName>
    <definedName name="Cost">[1]Ark2!$C$1</definedName>
    <definedName name="dane" localSheetId="6">#REF!</definedName>
    <definedName name="dane">#REF!</definedName>
    <definedName name="Kraje" localSheetId="6">#REF!</definedName>
    <definedName name="Kraje">#REF!</definedName>
    <definedName name="krzesła" localSheetId="6">#REF!</definedName>
    <definedName name="krzesła">#REF!</definedName>
    <definedName name="KURSY" localSheetId="6">#REF!</definedName>
    <definedName name="KURSY">#REF!</definedName>
    <definedName name="Life">[1]Ark2!$C$3</definedName>
    <definedName name="obszar">[2]Arkusz3!$B$4:$G$12</definedName>
    <definedName name="plec" localSheetId="6">#REF!</definedName>
    <definedName name="plec">#REF!</definedName>
    <definedName name="Salvage">[1]Ark2!$C$2</definedName>
    <definedName name="wyniki" localSheetId="6">[3]!wyniki</definedName>
    <definedName name="wyniki">[3]!wyniki</definedName>
    <definedName name="zakres">[2]Arkusz3!$B$4:$G$12</definedName>
  </definedNames>
  <calcPr calcId="125725"/>
</workbook>
</file>

<file path=xl/calcChain.xml><?xml version="1.0" encoding="utf-8"?>
<calcChain xmlns="http://schemas.openxmlformats.org/spreadsheetml/2006/main">
  <c r="D7" i="7"/>
  <c r="D8"/>
  <c r="D9"/>
  <c r="D10"/>
  <c r="D11"/>
  <c r="D12"/>
  <c r="D13"/>
  <c r="D14"/>
  <c r="D15"/>
  <c r="D6"/>
  <c r="C9" i="5"/>
  <c r="D11" i="2"/>
  <c r="D12"/>
  <c r="D13"/>
  <c r="D14"/>
  <c r="D10"/>
  <c r="O63" i="1"/>
  <c r="O64"/>
  <c r="O65"/>
  <c r="O66"/>
  <c r="O62"/>
  <c r="C14" i="2" l="1"/>
  <c r="C10"/>
  <c r="C13"/>
  <c r="C12"/>
  <c r="C11"/>
  <c r="I7" i="3"/>
  <c r="J8"/>
  <c r="I11"/>
  <c r="J12"/>
  <c r="I15"/>
  <c r="J16"/>
  <c r="I19"/>
  <c r="J4"/>
  <c r="C12" i="5"/>
  <c r="C4"/>
  <c r="C5"/>
  <c r="C6"/>
  <c r="C7"/>
  <c r="C8"/>
  <c r="C10"/>
  <c r="C11"/>
  <c r="C13"/>
  <c r="J19" i="3"/>
  <c r="I18"/>
  <c r="J17"/>
  <c r="I17"/>
  <c r="J15"/>
  <c r="J14"/>
  <c r="J13"/>
  <c r="I13"/>
  <c r="J11"/>
  <c r="J10"/>
  <c r="I10"/>
  <c r="J9"/>
  <c r="I9"/>
  <c r="J7"/>
  <c r="J6"/>
  <c r="J5"/>
  <c r="I5"/>
  <c r="F17" i="2" l="1"/>
  <c r="I14" i="3"/>
  <c r="I6"/>
  <c r="J18"/>
  <c r="I8"/>
  <c r="I12"/>
  <c r="I16"/>
  <c r="I4"/>
</calcChain>
</file>

<file path=xl/comments1.xml><?xml version="1.0" encoding="utf-8"?>
<comments xmlns="http://schemas.openxmlformats.org/spreadsheetml/2006/main">
  <authors>
    <author>Basia M</author>
  </authors>
  <commentLis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>wskazówka:
(24 h = 1)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>wskazówka 
wyniki z wcześniejszej kolumny należy przemnożyć przez ….??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<sst xmlns="http://schemas.openxmlformats.org/spreadsheetml/2006/main" count="251" uniqueCount="223">
  <si>
    <t>Podaje dzień z daty</t>
  </si>
  <si>
    <t>Dzień</t>
  </si>
  <si>
    <t>Podaje miesiąc z daty</t>
  </si>
  <si>
    <t>Miesiąc</t>
  </si>
  <si>
    <t>Podaje rok z daty</t>
  </si>
  <si>
    <t>Rok</t>
  </si>
  <si>
    <t>Zwraca bieżącą date</t>
  </si>
  <si>
    <t>Dziś</t>
  </si>
  <si>
    <t xml:space="preserve">Zwraca bieżącą date i godzinę </t>
  </si>
  <si>
    <t>Teraz</t>
  </si>
  <si>
    <t>Funkcje daty i czasu</t>
  </si>
  <si>
    <t>data dzisiejsza</t>
  </si>
  <si>
    <t>wynik - liczba dni</t>
  </si>
  <si>
    <t>data urodzenia</t>
  </si>
  <si>
    <t>Kod “m” lub “mm” musi pojawić się zaraz za kodem formatu “g” lub “gg” lub zaraz przed kodem “ss” albo program Ms Excel wyświetli miesiąc zamiast minut.</t>
  </si>
  <si>
    <t>W innym przypadku godziny są oparte na zegarze dwudziestoczterogodzinnym.</t>
  </si>
  <si>
    <t>“PM”, “pm”, “P”, “p” wskazuje czas 12-to godzinny od południa do północy.</t>
  </si>
  <si>
    <t>"AM”, ”am”, “A” lub “a” wskazuje czas 12-to godzinny od północy do południa.</t>
  </si>
  <si>
    <t>pt</t>
  </si>
  <si>
    <t>cz</t>
  </si>
  <si>
    <t>g:mm:ss.00</t>
  </si>
  <si>
    <t>Ułamki sekund</t>
  </si>
  <si>
    <t>śr</t>
  </si>
  <si>
    <t>[ss]</t>
  </si>
  <si>
    <t xml:space="preserve">Upływający czas w sekundach </t>
  </si>
  <si>
    <t>wt</t>
  </si>
  <si>
    <t>[mm]:ss</t>
  </si>
  <si>
    <t>Upływający czas w minutach; na przykład, 63:46</t>
  </si>
  <si>
    <t>ilość godz./tydz.</t>
  </si>
  <si>
    <t>pn</t>
  </si>
  <si>
    <t>[g]:mm</t>
  </si>
  <si>
    <t>Upływający czas w godzinach; na przykład, 25.02</t>
  </si>
  <si>
    <t>ilość  godzin /dzień</t>
  </si>
  <si>
    <t>wyszedł</t>
  </si>
  <si>
    <t>przyszedł</t>
  </si>
  <si>
    <t>dzień</t>
  </si>
  <si>
    <t>g:mm:ss a/p</t>
  </si>
  <si>
    <t>Czas jako 4:36:03 p</t>
  </si>
  <si>
    <t>na podstawie zarejestrowanych czasów</t>
  </si>
  <si>
    <t>g:mm am/pm</t>
  </si>
  <si>
    <t>Czas jako 4:36 pm</t>
  </si>
  <si>
    <t>g AM/PM</t>
  </si>
  <si>
    <t>Godziny jako 4 AM</t>
  </si>
  <si>
    <t>ss</t>
  </si>
  <si>
    <t>Sekundy jako 00-59</t>
  </si>
  <si>
    <t>s</t>
  </si>
  <si>
    <t>Sekundy jako 0-59</t>
  </si>
  <si>
    <t>mm</t>
  </si>
  <si>
    <t>Minuty jako 00-59</t>
  </si>
  <si>
    <t>m</t>
  </si>
  <si>
    <t>Minuty jako 0-59</t>
  </si>
  <si>
    <t>gg</t>
  </si>
  <si>
    <t>Godziny jako 00-23</t>
  </si>
  <si>
    <t>g</t>
  </si>
  <si>
    <t>Godziny jako 0-23</t>
  </si>
  <si>
    <t>np. dddd-dd-mmmm-rrrr</t>
  </si>
  <si>
    <t>Użyj formatu:</t>
  </si>
  <si>
    <t>Aby wyświetlić:</t>
  </si>
  <si>
    <t>i ustaw jej wyświetlanie w takim formacie aby zobaczyć jaki to był dzień tygodnia</t>
  </si>
  <si>
    <t>Aby wyświetlić godziny, minuty i sekundy można użyć opisanych niżej formatów niestandardowych:</t>
  </si>
  <si>
    <t>rrrr</t>
  </si>
  <si>
    <t>Lata jako 1900-9999</t>
  </si>
  <si>
    <t>rr</t>
  </si>
  <si>
    <t>Lata jako 00-99</t>
  </si>
  <si>
    <t>dddd-mmmm-rrrr</t>
  </si>
  <si>
    <t>dddd</t>
  </si>
  <si>
    <t>Dni jako Niedziela-Sobota</t>
  </si>
  <si>
    <t>ddd</t>
  </si>
  <si>
    <t>Dni jako Nie-Sob</t>
  </si>
  <si>
    <t>dd-mm-rr</t>
  </si>
  <si>
    <t>dd</t>
  </si>
  <si>
    <t>Dni jako 01-31</t>
  </si>
  <si>
    <t>d</t>
  </si>
  <si>
    <t>Dni jako 1-31</t>
  </si>
  <si>
    <t>d-m-r</t>
  </si>
  <si>
    <t>mmmmm</t>
  </si>
  <si>
    <t>Miesiące jako pierwszą literę miesiąca</t>
  </si>
  <si>
    <t>mmmm</t>
  </si>
  <si>
    <t>Miesiące jako Styczeń-Grudzień</t>
  </si>
  <si>
    <t>mmm</t>
  </si>
  <si>
    <t>Miesiące jako Sty-Gru</t>
  </si>
  <si>
    <t>Miesiące jako 01-12</t>
  </si>
  <si>
    <t>Miesiące jako 1-12</t>
  </si>
  <si>
    <t>i wpisując w wąskim okienku pod słowem "Typ" swój własny szablon formatu zgodnie z podanymi niżej wskazówkami:</t>
  </si>
  <si>
    <r>
      <t xml:space="preserve">lub wybierając: </t>
    </r>
    <r>
      <rPr>
        <b/>
        <sz val="10"/>
        <rFont val="Arial"/>
        <family val="2"/>
        <charset val="238"/>
      </rPr>
      <t xml:space="preserve">format - komórki - liczby - niestandardowe </t>
    </r>
  </si>
  <si>
    <r>
      <t xml:space="preserve">z menu: </t>
    </r>
    <r>
      <rPr>
        <b/>
        <sz val="10"/>
        <rFont val="Arial"/>
        <family val="2"/>
        <charset val="238"/>
      </rPr>
      <t xml:space="preserve">format - komórki - liczby - data </t>
    </r>
  </si>
  <si>
    <t xml:space="preserve">prawidłowo wpisaną datę można wyświetlać na bardzo wiele sposobów wybierając odpowiedni format  dla dat </t>
  </si>
  <si>
    <t>Formaty dat i czasu</t>
  </si>
  <si>
    <r>
      <t xml:space="preserve">Każda liczba reprezentująca datę i ewentualnie czas jest nazywana w dokumentacji Excel'a </t>
    </r>
    <r>
      <rPr>
        <i/>
        <sz val="10"/>
        <color indexed="16"/>
        <rFont val="Arial"/>
        <family val="2"/>
        <charset val="238"/>
      </rPr>
      <t>"numerem kolejnym"</t>
    </r>
  </si>
  <si>
    <t>???</t>
  </si>
  <si>
    <r>
      <t xml:space="preserve">zapis czasu </t>
    </r>
    <r>
      <rPr>
        <sz val="10"/>
        <color indexed="16"/>
        <rFont val="Arial"/>
        <family val="2"/>
        <charset val="238"/>
      </rPr>
      <t xml:space="preserve">(godzin, minut, sekund) jest w Excel'u przechowywany jako </t>
    </r>
    <r>
      <rPr>
        <b/>
        <sz val="10"/>
        <color indexed="16"/>
        <rFont val="Arial"/>
        <family val="2"/>
        <charset val="238"/>
      </rPr>
      <t>ułamek doby</t>
    </r>
    <r>
      <rPr>
        <sz val="10"/>
        <color indexed="16"/>
        <rFont val="Arial"/>
        <family val="2"/>
        <charset val="238"/>
      </rPr>
      <t xml:space="preserve"> </t>
    </r>
  </si>
  <si>
    <r>
      <t xml:space="preserve">wewnątrz Excel'a każda </t>
    </r>
    <r>
      <rPr>
        <b/>
        <sz val="10"/>
        <color indexed="16"/>
        <rFont val="Arial"/>
        <family val="2"/>
        <charset val="238"/>
      </rPr>
      <t xml:space="preserve">data </t>
    </r>
    <r>
      <rPr>
        <sz val="10"/>
        <color indexed="16"/>
        <rFont val="Arial"/>
        <family val="2"/>
        <charset val="238"/>
      </rPr>
      <t xml:space="preserve">przechowywana jest jako </t>
    </r>
    <r>
      <rPr>
        <b/>
        <sz val="10"/>
        <color indexed="16"/>
        <rFont val="Arial"/>
        <family val="2"/>
        <charset val="238"/>
      </rPr>
      <t xml:space="preserve">liczba dób od początku XX wieku czyli od dn. 1900-01-01 </t>
    </r>
  </si>
  <si>
    <t xml:space="preserve">Zad.1.  Sprawdź ile dni upłyneło od 1900-01-01 </t>
  </si>
  <si>
    <t xml:space="preserve">Data i czas są traktowane w Excel'u jako rodzaj wartości liczbowych </t>
  </si>
  <si>
    <t>Dzisiaj:</t>
  </si>
  <si>
    <t>Okres wypożyczenia:</t>
  </si>
  <si>
    <t>Kara za dzień:</t>
  </si>
  <si>
    <t>Nazwisko ucznia</t>
  </si>
  <si>
    <t>Sygnatura</t>
  </si>
  <si>
    <t>Data wypo- życzenia</t>
  </si>
  <si>
    <t>Data zwrotu</t>
  </si>
  <si>
    <t>Kara</t>
  </si>
  <si>
    <t>Nowak</t>
  </si>
  <si>
    <t>Kowalski</t>
  </si>
  <si>
    <t>RAZEM KARY</t>
  </si>
  <si>
    <t>Wypożyczalnia sprzętu sportowego</t>
  </si>
  <si>
    <t xml:space="preserve"> Godzina wypożyczenia</t>
  </si>
  <si>
    <t>Godzina zwrotu</t>
  </si>
  <si>
    <t>Rodzaj sprzętu</t>
  </si>
  <si>
    <t>Opłata za 1 godzinę</t>
  </si>
  <si>
    <t>Opłata za sprzęt</t>
  </si>
  <si>
    <t>Godziny w liczbach</t>
  </si>
  <si>
    <t>Minuty w liczbach</t>
  </si>
  <si>
    <t>buty</t>
  </si>
  <si>
    <t>narty</t>
  </si>
  <si>
    <t>narty+buty-kije</t>
  </si>
  <si>
    <t>sanki</t>
  </si>
  <si>
    <t>skuter śnieżny</t>
  </si>
  <si>
    <t>snowboard</t>
  </si>
  <si>
    <t>Lp.</t>
  </si>
  <si>
    <t>Nazwisko</t>
  </si>
  <si>
    <t>Imię</t>
  </si>
  <si>
    <t>Płeć</t>
  </si>
  <si>
    <t>Data urodzenia</t>
  </si>
  <si>
    <t>Wiek</t>
  </si>
  <si>
    <t>Liczba lat do emerytury</t>
  </si>
  <si>
    <t>Ptak</t>
  </si>
  <si>
    <t>Anna</t>
  </si>
  <si>
    <t>K</t>
  </si>
  <si>
    <t>Jagła</t>
  </si>
  <si>
    <t>Ewa</t>
  </si>
  <si>
    <t>Skowronek</t>
  </si>
  <si>
    <t>Jan</t>
  </si>
  <si>
    <t>M</t>
  </si>
  <si>
    <t>Wróbel</t>
  </si>
  <si>
    <t>Adam</t>
  </si>
  <si>
    <t>Szpak</t>
  </si>
  <si>
    <t>Tadeusz</t>
  </si>
  <si>
    <t>Sowa</t>
  </si>
  <si>
    <t>Pelagia</t>
  </si>
  <si>
    <t>Wilga</t>
  </si>
  <si>
    <t>Zofia</t>
  </si>
  <si>
    <t>Zając</t>
  </si>
  <si>
    <t>Piotr</t>
  </si>
  <si>
    <t>Kotek</t>
  </si>
  <si>
    <t>wiek emerytalny kobiet</t>
  </si>
  <si>
    <t>wiek emerytalny mężczyzn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</si>
  <si>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</si>
  <si>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</si>
  <si>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</si>
  <si>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</si>
  <si>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</si>
  <si>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</si>
  <si>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</si>
  <si>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</si>
  <si>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</si>
  <si>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</si>
  <si>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Przewoźnik</t>
  </si>
  <si>
    <t>Data dostawy</t>
  </si>
  <si>
    <t>Klient</t>
  </si>
  <si>
    <t>użyj tu tych funkcji</t>
  </si>
  <si>
    <t>dnia</t>
  </si>
  <si>
    <t>Zad. 2. Zamień format czasu na format liczby dziesiętnej</t>
  </si>
  <si>
    <t>Zad. 3. Wyświetl podane daty w następujących formatach:</t>
  </si>
  <si>
    <t xml:space="preserve">Zad. 4. Wpisz date swojego urodzenia </t>
  </si>
  <si>
    <t xml:space="preserve"> =12 h</t>
  </si>
  <si>
    <t xml:space="preserve"> =8 h</t>
  </si>
  <si>
    <t xml:space="preserve"> =24 h</t>
  </si>
  <si>
    <t>Czas wypożyczenia (wyrażony w systemie dziesiętnym)</t>
  </si>
  <si>
    <t>Ile dni spóźnienia</t>
  </si>
  <si>
    <t>Czas pracy</t>
  </si>
  <si>
    <t>Umowy zlecenia/o dzieło</t>
  </si>
  <si>
    <t>Nr Umowy</t>
  </si>
  <si>
    <t>236/2015</t>
  </si>
  <si>
    <t>237/2015</t>
  </si>
  <si>
    <t>240/2015</t>
  </si>
  <si>
    <t>stawka za godzinę</t>
  </si>
  <si>
    <t>Kwota brutto</t>
  </si>
  <si>
    <t>Stawka za godz.</t>
  </si>
  <si>
    <t>1/2015</t>
  </si>
  <si>
    <t>2/2015</t>
  </si>
  <si>
    <t>3/2015</t>
  </si>
  <si>
    <t>4/2015</t>
  </si>
  <si>
    <t>5/2015</t>
  </si>
  <si>
    <t>6/2105</t>
  </si>
  <si>
    <t>7/2015</t>
  </si>
  <si>
    <t>8/2015</t>
  </si>
  <si>
    <t>9/2015</t>
  </si>
  <si>
    <t>10/2015</t>
  </si>
  <si>
    <t xml:space="preserve">Po zakończeniu wpisu do komórki (i ewentualnym poszerzeniu kolumny) warto sprawdzić czy to co wpisaliśmy Excel dosunął do prawej czy do lewej strony komórki. </t>
  </si>
  <si>
    <t>Standardowo (jeśli nie ustawimy inaczej) Excel wyrównuje:</t>
  </si>
  <si>
    <t xml:space="preserve">  - teksty do lewej strony komórki (nie zmienia ich postaci).</t>
  </si>
  <si>
    <t xml:space="preserve">  - liczby i daty do prawej strony komórki (i po wpisaniu może wyświetlić w innej postaci). </t>
  </si>
  <si>
    <t>WW345</t>
  </si>
  <si>
    <t>BS256</t>
  </si>
  <si>
    <t>WW321</t>
  </si>
  <si>
    <t>WW654</t>
  </si>
  <si>
    <t>WW765</t>
  </si>
  <si>
    <t>Abacki</t>
  </si>
  <si>
    <t>Smith</t>
  </si>
  <si>
    <t>Kowal</t>
  </si>
  <si>
    <t>Zad. 5. Sprawdź formaty zapisu czasu w excel</t>
  </si>
  <si>
    <t>gg:mm:ss</t>
  </si>
  <si>
    <t>30 minut</t>
  </si>
  <si>
    <t>Tab. 1.</t>
  </si>
  <si>
    <t xml:space="preserve">Tab.2. </t>
  </si>
  <si>
    <t>Zapisz tą wartość w systemie dziesiętnym.</t>
  </si>
  <si>
    <t>tj. 0,5 godziny</t>
  </si>
  <si>
    <t>1 dzień to 24 godziny</t>
  </si>
  <si>
    <t xml:space="preserve">wskazówka: </t>
  </si>
  <si>
    <t xml:space="preserve">Zad.6. Oblicz ile godzin w tygodniu przepracował pracownik - </t>
  </si>
  <si>
    <t>Zad.7. Oblicz liczbę dni jaką żyjesz.</t>
  </si>
  <si>
    <t>Czas wypożyczenia (jakoformat liczby w excelu)</t>
  </si>
  <si>
    <t>234/2017</t>
  </si>
  <si>
    <t>235/2016</t>
  </si>
  <si>
    <t>238/2017</t>
  </si>
  <si>
    <t>239/2015</t>
  </si>
  <si>
    <t>22/2018</t>
  </si>
  <si>
    <t>23/2018</t>
  </si>
  <si>
    <t>21/2018</t>
  </si>
  <si>
    <r>
      <t xml:space="preserve">Czas wypożyczenia  (jako format czasu w excelu)             </t>
    </r>
    <r>
      <rPr>
        <sz val="10"/>
        <color rgb="FF0070C0"/>
        <rFont val="Arial CE"/>
        <charset val="238"/>
      </rPr>
      <t>[</t>
    </r>
    <r>
      <rPr>
        <b/>
        <sz val="10"/>
        <color rgb="FF0070C0"/>
        <rFont val="Arial CE"/>
        <charset val="238"/>
      </rPr>
      <t>gg]:mm:ss</t>
    </r>
  </si>
  <si>
    <t>Czas pracy [g]:mm:ss</t>
  </si>
  <si>
    <t>Umowy zlecenia</t>
  </si>
</sst>
</file>

<file path=xl/styles.xml><?xml version="1.0" encoding="utf-8"?>
<styleSheet xmlns="http://schemas.openxmlformats.org/spreadsheetml/2006/main">
  <numFmts count="10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mm/yy/dd"/>
    <numFmt numFmtId="165" formatCode="d/m/yyyy"/>
    <numFmt numFmtId="166" formatCode="_(* #,##0_);_(* \(#,##0\);_(* &quot;-&quot;_);_(@_)"/>
    <numFmt numFmtId="167" formatCode="_(&quot;$&quot;* #,##0_);_(&quot;$&quot;* \(#,##0\);_(&quot;$&quot;* &quot;-&quot;_);_(@_)"/>
    <numFmt numFmtId="168" formatCode="h:mm"/>
    <numFmt numFmtId="169" formatCode="[$-F400]h:mm:ss\ AM/PM"/>
    <numFmt numFmtId="170" formatCode="#,##0.00\ &quot;zł&quot;"/>
    <numFmt numFmtId="171" formatCode="[h]:mm"/>
  </numFmts>
  <fonts count="29"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9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16"/>
      <name val="Arial"/>
      <family val="2"/>
      <charset val="238"/>
    </font>
    <font>
      <b/>
      <sz val="10"/>
      <color indexed="16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4" tint="-0.249977111117893"/>
      <name val="Arial"/>
      <family val="2"/>
      <charset val="238"/>
    </font>
    <font>
      <i/>
      <sz val="12"/>
      <color rgb="FF0070C0"/>
      <name val="Arial"/>
      <family val="2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8">
    <xf numFmtId="0" fontId="0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47">
    <xf numFmtId="0" fontId="0" fillId="0" borderId="0" xfId="0"/>
    <xf numFmtId="0" fontId="2" fillId="2" borderId="0" xfId="0" applyFont="1" applyFill="1"/>
    <xf numFmtId="0" fontId="0" fillId="0" borderId="0" xfId="0" applyBorder="1"/>
    <xf numFmtId="0" fontId="2" fillId="2" borderId="0" xfId="0" applyFont="1" applyFill="1" applyBorder="1"/>
    <xf numFmtId="0" fontId="0" fillId="2" borderId="0" xfId="0" applyFill="1" applyBorder="1"/>
    <xf numFmtId="0" fontId="3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0" borderId="0" xfId="0" applyFont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0" fillId="2" borderId="0" xfId="0" applyFill="1"/>
    <xf numFmtId="0" fontId="4" fillId="2" borderId="0" xfId="0" applyFont="1" applyFill="1"/>
    <xf numFmtId="21" fontId="2" fillId="2" borderId="0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21" fontId="1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5" xfId="0" applyFont="1" applyFill="1" applyBorder="1" applyAlignment="1">
      <alignment horizontal="center"/>
    </xf>
    <xf numFmtId="46" fontId="2" fillId="2" borderId="0" xfId="0" applyNumberFormat="1" applyFont="1" applyFill="1" applyBorder="1"/>
    <xf numFmtId="21" fontId="2" fillId="2" borderId="0" xfId="0" applyNumberFormat="1" applyFont="1" applyFill="1" applyBorder="1"/>
    <xf numFmtId="0" fontId="6" fillId="3" borderId="6" xfId="0" applyFont="1" applyFill="1" applyBorder="1"/>
    <xf numFmtId="0" fontId="4" fillId="2" borderId="6" xfId="0" applyFont="1" applyFill="1" applyBorder="1"/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2" fillId="2" borderId="0" xfId="0" applyNumberFormat="1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/>
    <xf numFmtId="0" fontId="2" fillId="2" borderId="14" xfId="0" applyFont="1" applyFill="1" applyBorder="1"/>
    <xf numFmtId="0" fontId="2" fillId="2" borderId="0" xfId="0" applyNumberFormat="1" applyFont="1" applyFill="1" applyBorder="1"/>
    <xf numFmtId="0" fontId="10" fillId="2" borderId="0" xfId="0" applyFont="1" applyFill="1" applyAlignment="1"/>
    <xf numFmtId="0" fontId="2" fillId="2" borderId="8" xfId="0" applyFont="1" applyFill="1" applyBorder="1" applyAlignment="1">
      <alignment horizontal="center"/>
    </xf>
    <xf numFmtId="0" fontId="0" fillId="2" borderId="0" xfId="0" applyFill="1" applyAlignment="1">
      <alignment horizontal="left" indent="1"/>
    </xf>
    <xf numFmtId="0" fontId="1" fillId="0" borderId="0" xfId="4" applyFill="1"/>
    <xf numFmtId="0" fontId="1" fillId="0" borderId="0" xfId="4"/>
    <xf numFmtId="0" fontId="1" fillId="0" borderId="15" xfId="4" applyFill="1" applyBorder="1"/>
    <xf numFmtId="0" fontId="1" fillId="0" borderId="16" xfId="4" applyFill="1" applyBorder="1"/>
    <xf numFmtId="165" fontId="8" fillId="0" borderId="17" xfId="4" applyNumberFormat="1" applyFont="1" applyFill="1" applyBorder="1"/>
    <xf numFmtId="0" fontId="1" fillId="0" borderId="18" xfId="4" applyFill="1" applyBorder="1"/>
    <xf numFmtId="0" fontId="1" fillId="0" borderId="19" xfId="4" applyFill="1" applyBorder="1"/>
    <xf numFmtId="0" fontId="1" fillId="0" borderId="20" xfId="4" applyFill="1" applyBorder="1"/>
    <xf numFmtId="0" fontId="1" fillId="0" borderId="21" xfId="4" applyFill="1" applyBorder="1"/>
    <xf numFmtId="0" fontId="1" fillId="0" borderId="22" xfId="4" applyFill="1" applyBorder="1"/>
    <xf numFmtId="44" fontId="1" fillId="0" borderId="23" xfId="4" applyNumberFormat="1" applyFill="1" applyBorder="1"/>
    <xf numFmtId="44" fontId="1" fillId="0" borderId="0" xfId="4" applyNumberFormat="1" applyFill="1"/>
    <xf numFmtId="14" fontId="1" fillId="0" borderId="0" xfId="4" applyNumberFormat="1" applyFill="1"/>
    <xf numFmtId="0" fontId="1" fillId="0" borderId="24" xfId="4" applyFill="1" applyBorder="1"/>
    <xf numFmtId="0" fontId="1" fillId="0" borderId="25" xfId="4" applyFill="1" applyBorder="1"/>
    <xf numFmtId="44" fontId="1" fillId="0" borderId="26" xfId="4" applyNumberFormat="1" applyFill="1" applyBorder="1"/>
    <xf numFmtId="0" fontId="13" fillId="0" borderId="0" xfId="4" applyFont="1"/>
    <xf numFmtId="0" fontId="14" fillId="0" borderId="0" xfId="4" applyFont="1"/>
    <xf numFmtId="0" fontId="11" fillId="0" borderId="0" xfId="2"/>
    <xf numFmtId="0" fontId="15" fillId="0" borderId="6" xfId="2" applyFont="1" applyFill="1" applyBorder="1" applyAlignment="1">
      <alignment horizontal="center" vertical="center" wrapText="1"/>
    </xf>
    <xf numFmtId="0" fontId="11" fillId="0" borderId="27" xfId="2" applyFill="1" applyBorder="1" applyAlignment="1">
      <alignment horizontal="center" vertical="center" wrapText="1"/>
    </xf>
    <xf numFmtId="0" fontId="15" fillId="0" borderId="6" xfId="2" applyFont="1" applyFill="1" applyBorder="1"/>
    <xf numFmtId="44" fontId="0" fillId="0" borderId="6" xfId="7" applyFont="1" applyBorder="1"/>
    <xf numFmtId="2" fontId="11" fillId="0" borderId="0" xfId="2" applyNumberFormat="1"/>
    <xf numFmtId="168" fontId="11" fillId="0" borderId="0" xfId="2" applyNumberFormat="1"/>
    <xf numFmtId="44" fontId="0" fillId="0" borderId="0" xfId="7" applyFont="1"/>
    <xf numFmtId="0" fontId="11" fillId="0" borderId="0" xfId="2" applyAlignment="1">
      <alignment horizontal="center"/>
    </xf>
    <xf numFmtId="0" fontId="17" fillId="0" borderId="0" xfId="2" applyFont="1"/>
    <xf numFmtId="0" fontId="18" fillId="3" borderId="6" xfId="3" quotePrefix="1" applyFont="1" applyFill="1" applyBorder="1" applyAlignment="1">
      <alignment horizontal="center" vertical="center" wrapText="1"/>
    </xf>
    <xf numFmtId="0" fontId="18" fillId="3" borderId="6" xfId="3" applyFont="1" applyFill="1" applyBorder="1" applyAlignment="1">
      <alignment horizontal="center" vertical="center" wrapText="1"/>
    </xf>
    <xf numFmtId="0" fontId="11" fillId="2" borderId="0" xfId="3" applyFill="1"/>
    <xf numFmtId="0" fontId="11" fillId="2" borderId="6" xfId="3" applyFill="1" applyBorder="1"/>
    <xf numFmtId="14" fontId="11" fillId="2" borderId="6" xfId="3" applyNumberFormat="1" applyFill="1" applyBorder="1"/>
    <xf numFmtId="0" fontId="19" fillId="2" borderId="6" xfId="3" applyNumberFormat="1" applyFont="1" applyFill="1" applyBorder="1" applyAlignment="1">
      <alignment horizontal="center"/>
    </xf>
    <xf numFmtId="0" fontId="12" fillId="2" borderId="6" xfId="3" applyFont="1" applyFill="1" applyBorder="1"/>
    <xf numFmtId="0" fontId="11" fillId="2" borderId="0" xfId="3" applyFill="1" applyAlignment="1">
      <alignment horizontal="center"/>
    </xf>
    <xf numFmtId="0" fontId="11" fillId="2" borderId="0" xfId="3" applyNumberFormat="1" applyFill="1"/>
    <xf numFmtId="14" fontId="11" fillId="2" borderId="0" xfId="3" applyNumberFormat="1" applyFill="1"/>
    <xf numFmtId="0" fontId="12" fillId="2" borderId="6" xfId="3" applyFont="1" applyFill="1" applyBorder="1" applyAlignment="1">
      <alignment horizontal="center"/>
    </xf>
    <xf numFmtId="14" fontId="11" fillId="2" borderId="6" xfId="3" applyNumberFormat="1" applyFill="1" applyBorder="1" applyAlignment="1">
      <alignment horizontal="center"/>
    </xf>
    <xf numFmtId="0" fontId="11" fillId="2" borderId="6" xfId="3" applyFill="1" applyBorder="1" applyAlignment="1">
      <alignment horizontal="center"/>
    </xf>
    <xf numFmtId="0" fontId="20" fillId="3" borderId="6" xfId="3" applyFont="1" applyFill="1" applyBorder="1" applyAlignment="1">
      <alignment horizontal="center"/>
    </xf>
    <xf numFmtId="0" fontId="20" fillId="3" borderId="6" xfId="3" quotePrefix="1" applyFont="1" applyFill="1" applyBorder="1" applyAlignment="1">
      <alignment horizontal="center"/>
    </xf>
    <xf numFmtId="14" fontId="7" fillId="2" borderId="6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46" fontId="2" fillId="2" borderId="5" xfId="0" applyNumberFormat="1" applyFont="1" applyFill="1" applyBorder="1"/>
    <xf numFmtId="21" fontId="2" fillId="2" borderId="5" xfId="0" applyNumberFormat="1" applyFont="1" applyFill="1" applyBorder="1"/>
    <xf numFmtId="169" fontId="2" fillId="2" borderId="0" xfId="0" applyNumberFormat="1" applyFont="1" applyFill="1" applyBorder="1"/>
    <xf numFmtId="0" fontId="21" fillId="2" borderId="29" xfId="0" applyFont="1" applyFill="1" applyBorder="1"/>
    <xf numFmtId="0" fontId="21" fillId="2" borderId="31" xfId="0" applyFont="1" applyFill="1" applyBorder="1"/>
    <xf numFmtId="16" fontId="21" fillId="2" borderId="33" xfId="0" applyNumberFormat="1" applyFont="1" applyFill="1" applyBorder="1"/>
    <xf numFmtId="0" fontId="5" fillId="2" borderId="30" xfId="0" applyFont="1" applyFill="1" applyBorder="1"/>
    <xf numFmtId="0" fontId="5" fillId="2" borderId="32" xfId="0" applyFont="1" applyFill="1" applyBorder="1"/>
    <xf numFmtId="0" fontId="5" fillId="2" borderId="34" xfId="0" applyFont="1" applyFill="1" applyBorder="1"/>
    <xf numFmtId="0" fontId="1" fillId="0" borderId="28" xfId="4" applyFill="1" applyBorder="1"/>
    <xf numFmtId="165" fontId="1" fillId="0" borderId="28" xfId="4" applyNumberFormat="1" applyFill="1" applyBorder="1"/>
    <xf numFmtId="165" fontId="1" fillId="0" borderId="28" xfId="4" applyNumberFormat="1" applyFont="1" applyFill="1" applyBorder="1"/>
    <xf numFmtId="0" fontId="1" fillId="0" borderId="28" xfId="4" applyNumberFormat="1" applyFill="1" applyBorder="1"/>
    <xf numFmtId="44" fontId="1" fillId="0" borderId="28" xfId="4" applyNumberFormat="1" applyFill="1" applyBorder="1"/>
    <xf numFmtId="0" fontId="12" fillId="0" borderId="28" xfId="4" applyFont="1" applyFill="1" applyBorder="1" applyAlignment="1">
      <alignment horizontal="center" vertical="center" wrapText="1"/>
    </xf>
    <xf numFmtId="0" fontId="1" fillId="0" borderId="0" xfId="4" applyFont="1" applyFill="1"/>
    <xf numFmtId="0" fontId="0" fillId="0" borderId="6" xfId="0" applyBorder="1"/>
    <xf numFmtId="46" fontId="0" fillId="0" borderId="6" xfId="0" applyNumberFormat="1" applyBorder="1" applyAlignment="1">
      <alignment horizontal="center"/>
    </xf>
    <xf numFmtId="0" fontId="24" fillId="4" borderId="6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170" fontId="0" fillId="0" borderId="6" xfId="0" applyNumberFormat="1" applyBorder="1"/>
    <xf numFmtId="0" fontId="0" fillId="5" borderId="0" xfId="0" applyFill="1"/>
    <xf numFmtId="0" fontId="25" fillId="2" borderId="0" xfId="0" applyFont="1" applyFill="1"/>
    <xf numFmtId="0" fontId="25" fillId="2" borderId="0" xfId="0" applyFont="1" applyFill="1" applyAlignment="1">
      <alignment horizontal="left"/>
    </xf>
    <xf numFmtId="0" fontId="0" fillId="0" borderId="28" xfId="4" applyFont="1" applyFill="1" applyBorder="1"/>
    <xf numFmtId="20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21" fontId="21" fillId="2" borderId="0" xfId="0" applyNumberFormat="1" applyFont="1" applyFill="1" applyBorder="1" applyAlignment="1">
      <alignment horizontal="center"/>
    </xf>
    <xf numFmtId="21" fontId="2" fillId="2" borderId="6" xfId="0" applyNumberFormat="1" applyFont="1" applyFill="1" applyBorder="1"/>
    <xf numFmtId="46" fontId="2" fillId="2" borderId="6" xfId="0" applyNumberFormat="1" applyFont="1" applyFill="1" applyBorder="1"/>
    <xf numFmtId="0" fontId="8" fillId="0" borderId="0" xfId="4" applyFont="1" applyFill="1"/>
    <xf numFmtId="21" fontId="21" fillId="2" borderId="1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right"/>
    </xf>
    <xf numFmtId="0" fontId="26" fillId="2" borderId="0" xfId="0" applyFont="1" applyFill="1" applyBorder="1"/>
    <xf numFmtId="2" fontId="11" fillId="0" borderId="6" xfId="2" applyNumberFormat="1" applyBorder="1" applyAlignment="1">
      <alignment horizontal="center"/>
    </xf>
    <xf numFmtId="21" fontId="15" fillId="0" borderId="6" xfId="2" applyNumberFormat="1" applyFont="1" applyFill="1" applyBorder="1" applyAlignment="1">
      <alignment horizontal="center"/>
    </xf>
    <xf numFmtId="7" fontId="15" fillId="0" borderId="6" xfId="7" applyNumberFormat="1" applyFont="1" applyFill="1" applyBorder="1" applyAlignment="1">
      <alignment horizontal="right"/>
    </xf>
    <xf numFmtId="0" fontId="13" fillId="2" borderId="6" xfId="3" applyFont="1" applyFill="1" applyBorder="1" applyAlignment="1">
      <alignment horizontal="center"/>
    </xf>
    <xf numFmtId="0" fontId="8" fillId="0" borderId="0" xfId="0" applyFont="1"/>
    <xf numFmtId="0" fontId="0" fillId="0" borderId="0" xfId="0" applyNumberFormat="1"/>
    <xf numFmtId="2" fontId="0" fillId="0" borderId="6" xfId="0" applyNumberFormat="1" applyBorder="1"/>
    <xf numFmtId="171" fontId="11" fillId="0" borderId="6" xfId="2" applyNumberFormat="1" applyBorder="1" applyAlignment="1">
      <alignment horizontal="center"/>
    </xf>
    <xf numFmtId="0" fontId="0" fillId="5" borderId="6" xfId="0" applyFill="1" applyBorder="1"/>
    <xf numFmtId="21" fontId="0" fillId="5" borderId="6" xfId="0" applyNumberFormat="1" applyFill="1" applyBorder="1" applyAlignment="1">
      <alignment horizontal="center"/>
    </xf>
    <xf numFmtId="170" fontId="0" fillId="5" borderId="6" xfId="0" applyNumberFormat="1" applyFill="1" applyBorder="1"/>
    <xf numFmtId="46" fontId="0" fillId="5" borderId="6" xfId="0" applyNumberFormat="1" applyFill="1" applyBorder="1" applyAlignment="1">
      <alignment horizontal="center"/>
    </xf>
    <xf numFmtId="0" fontId="24" fillId="6" borderId="6" xfId="0" applyFont="1" applyFill="1" applyBorder="1" applyAlignment="1">
      <alignment horizontal="center" vertical="center"/>
    </xf>
    <xf numFmtId="0" fontId="24" fillId="6" borderId="27" xfId="0" applyFont="1" applyFill="1" applyBorder="1" applyAlignment="1">
      <alignment horizontal="center" vertical="center"/>
    </xf>
    <xf numFmtId="0" fontId="8" fillId="5" borderId="0" xfId="0" applyFont="1" applyFill="1"/>
    <xf numFmtId="0" fontId="4" fillId="0" borderId="6" xfId="0" applyFont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16" fillId="0" borderId="6" xfId="2" applyFont="1" applyFill="1" applyBorder="1" applyAlignment="1">
      <alignment horizontal="center"/>
    </xf>
    <xf numFmtId="0" fontId="11" fillId="2" borderId="13" xfId="3" applyFill="1" applyBorder="1" applyAlignment="1">
      <alignment horizontal="left"/>
    </xf>
    <xf numFmtId="0" fontId="11" fillId="2" borderId="12" xfId="3" applyFill="1" applyBorder="1" applyAlignment="1">
      <alignment horizontal="left"/>
    </xf>
    <xf numFmtId="0" fontId="11" fillId="2" borderId="11" xfId="3" applyFill="1" applyBorder="1" applyAlignment="1">
      <alignment horizontal="left"/>
    </xf>
    <xf numFmtId="0" fontId="11" fillId="2" borderId="13" xfId="3" applyFill="1" applyBorder="1" applyAlignment="1">
      <alignment wrapText="1"/>
    </xf>
    <xf numFmtId="0" fontId="11" fillId="2" borderId="12" xfId="3" applyFill="1" applyBorder="1" applyAlignment="1">
      <alignment wrapText="1"/>
    </xf>
    <xf numFmtId="0" fontId="11" fillId="2" borderId="11" xfId="3" applyFill="1" applyBorder="1" applyAlignment="1">
      <alignment wrapText="1"/>
    </xf>
  </cellXfs>
  <cellStyles count="8">
    <cellStyle name="Comma [0]" xfId="5"/>
    <cellStyle name="Currency [0]" xfId="6"/>
    <cellStyle name="Normal_10. if, lookup tables" xfId="1"/>
    <cellStyle name="Normalny" xfId="0" builtinId="0"/>
    <cellStyle name="Normalny 2" xfId="2"/>
    <cellStyle name="Normalny_Excel01" xfId="3"/>
    <cellStyle name="Normalny_Umowa" xfId="4"/>
    <cellStyle name="Walutowy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7</xdr:row>
      <xdr:rowOff>9525</xdr:rowOff>
    </xdr:from>
    <xdr:to>
      <xdr:col>19</xdr:col>
      <xdr:colOff>219075</xdr:colOff>
      <xdr:row>7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7581900" y="1143000"/>
          <a:ext cx="421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266700</xdr:colOff>
      <xdr:row>6</xdr:row>
      <xdr:rowOff>114300</xdr:rowOff>
    </xdr:from>
    <xdr:to>
      <xdr:col>12</xdr:col>
      <xdr:colOff>266700</xdr:colOff>
      <xdr:row>7</xdr:row>
      <xdr:rowOff>114300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7581900" y="10858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76200</xdr:colOff>
      <xdr:row>6</xdr:row>
      <xdr:rowOff>123825</xdr:rowOff>
    </xdr:from>
    <xdr:to>
      <xdr:col>18</xdr:col>
      <xdr:colOff>76200</xdr:colOff>
      <xdr:row>7</xdr:row>
      <xdr:rowOff>114300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11049000" y="10953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238125</xdr:colOff>
      <xdr:row>5</xdr:row>
      <xdr:rowOff>85725</xdr:rowOff>
    </xdr:from>
    <xdr:to>
      <xdr:col>12</xdr:col>
      <xdr:colOff>409575</xdr:colOff>
      <xdr:row>6</xdr:row>
      <xdr:rowOff>123825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7553325" y="895350"/>
          <a:ext cx="1714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12</xdr:col>
      <xdr:colOff>57150</xdr:colOff>
      <xdr:row>7</xdr:row>
      <xdr:rowOff>161925</xdr:rowOff>
    </xdr:from>
    <xdr:to>
      <xdr:col>13</xdr:col>
      <xdr:colOff>123825</xdr:colOff>
      <xdr:row>9</xdr:row>
      <xdr:rowOff>19050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7372350" y="1295400"/>
          <a:ext cx="6762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1990-01-01</a:t>
          </a:r>
        </a:p>
      </xdr:txBody>
    </xdr:sp>
    <xdr:clientData/>
  </xdr:twoCellAnchor>
  <xdr:twoCellAnchor>
    <xdr:from>
      <xdr:col>17</xdr:col>
      <xdr:colOff>409575</xdr:colOff>
      <xdr:row>7</xdr:row>
      <xdr:rowOff>171450</xdr:rowOff>
    </xdr:from>
    <xdr:to>
      <xdr:col>18</xdr:col>
      <xdr:colOff>561975</xdr:colOff>
      <xdr:row>9</xdr:row>
      <xdr:rowOff>28575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0772775" y="1295400"/>
          <a:ext cx="7620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dziś</a:t>
          </a:r>
        </a:p>
      </xdr:txBody>
    </xdr:sp>
    <xdr:clientData/>
  </xdr:twoCellAnchor>
  <xdr:twoCellAnchor editAs="oneCell">
    <xdr:from>
      <xdr:col>13</xdr:col>
      <xdr:colOff>238125</xdr:colOff>
      <xdr:row>23</xdr:row>
      <xdr:rowOff>66675</xdr:rowOff>
    </xdr:from>
    <xdr:to>
      <xdr:col>14</xdr:col>
      <xdr:colOff>447675</xdr:colOff>
      <xdr:row>28</xdr:row>
      <xdr:rowOff>114300</xdr:rowOff>
    </xdr:to>
    <xdr:pic>
      <xdr:nvPicPr>
        <xdr:cNvPr id="8" name="Picture 7" descr="AMDEC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50" y="4686300"/>
          <a:ext cx="11620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20500</xdr:colOff>
      <xdr:row>38</xdr:row>
      <xdr:rowOff>190500</xdr:rowOff>
    </xdr:from>
    <xdr:to>
      <xdr:col>11</xdr:col>
      <xdr:colOff>761999</xdr:colOff>
      <xdr:row>42</xdr:row>
      <xdr:rowOff>28575</xdr:rowOff>
    </xdr:to>
    <xdr:pic>
      <xdr:nvPicPr>
        <xdr:cNvPr id="9" name="Picture 7" descr="AMDEC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8325" y="7686675"/>
          <a:ext cx="741499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847725</xdr:colOff>
      <xdr:row>13</xdr:row>
      <xdr:rowOff>85803</xdr:rowOff>
    </xdr:from>
    <xdr:to>
      <xdr:col>13</xdr:col>
      <xdr:colOff>38100</xdr:colOff>
      <xdr:row>16</xdr:row>
      <xdr:rowOff>38100</xdr:rowOff>
    </xdr:to>
    <xdr:pic>
      <xdr:nvPicPr>
        <xdr:cNvPr id="10" name="Picture 7" descr="AMDEC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2695653"/>
          <a:ext cx="752475" cy="647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8</xdr:row>
      <xdr:rowOff>133350</xdr:rowOff>
    </xdr:from>
    <xdr:to>
      <xdr:col>9</xdr:col>
      <xdr:colOff>209550</xdr:colOff>
      <xdr:row>14</xdr:row>
      <xdr:rowOff>3175</xdr:rowOff>
    </xdr:to>
    <xdr:pic>
      <xdr:nvPicPr>
        <xdr:cNvPr id="2" name="Picture 7" descr="AMDEC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105400" y="1441450"/>
          <a:ext cx="2089150" cy="99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495300</xdr:colOff>
      <xdr:row>4</xdr:row>
      <xdr:rowOff>9525</xdr:rowOff>
    </xdr:from>
    <xdr:to>
      <xdr:col>11</xdr:col>
      <xdr:colOff>590550</xdr:colOff>
      <xdr:row>8</xdr:row>
      <xdr:rowOff>28575</xdr:rowOff>
    </xdr:to>
    <xdr:sp macro="" textlink="">
      <xdr:nvSpPr>
        <xdr:cNvPr id="4" name="Objaśnienie liniowe 1 3"/>
        <xdr:cNvSpPr/>
      </xdr:nvSpPr>
      <xdr:spPr>
        <a:xfrm>
          <a:off x="6197600" y="663575"/>
          <a:ext cx="2660650" cy="673100"/>
        </a:xfrm>
        <a:prstGeom prst="borderCallout1">
          <a:avLst>
            <a:gd name="adj1" fmla="val 48939"/>
            <a:gd name="adj2" fmla="val -457"/>
            <a:gd name="adj3" fmla="val 112500"/>
            <a:gd name="adj4" fmla="val -3833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/>
            <a:t>Oblicz</a:t>
          </a:r>
          <a:r>
            <a:rPr lang="pl-PL" sz="1100" baseline="0"/>
            <a:t> ile dni spóźnienia w oddaniu do biblioteki mają wypożyczone ksiażki. Nalicz kary zgodnie z tabelą 1. </a:t>
          </a:r>
          <a:endParaRPr lang="pl-PL" sz="1100"/>
        </a:p>
      </xdr:txBody>
    </xdr:sp>
    <xdr:clientData/>
  </xdr:twoCellAnchor>
  <xdr:twoCellAnchor editAs="oneCell">
    <xdr:from>
      <xdr:col>12</xdr:col>
      <xdr:colOff>152400</xdr:colOff>
      <xdr:row>2</xdr:row>
      <xdr:rowOff>57150</xdr:rowOff>
    </xdr:from>
    <xdr:to>
      <xdr:col>16</xdr:col>
      <xdr:colOff>95250</xdr:colOff>
      <xdr:row>12</xdr:row>
      <xdr:rowOff>152400</xdr:rowOff>
    </xdr:to>
    <xdr:pic>
      <xdr:nvPicPr>
        <xdr:cNvPr id="5" name="Obraz 4" descr="http://www.zspoligraf.pl/wp-content/uploads/biblioteka3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390525"/>
          <a:ext cx="2381250" cy="1905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351730</xdr:colOff>
      <xdr:row>2</xdr:row>
      <xdr:rowOff>247650</xdr:rowOff>
    </xdr:from>
    <xdr:to>
      <xdr:col>14</xdr:col>
      <xdr:colOff>304800</xdr:colOff>
      <xdr:row>13</xdr:row>
      <xdr:rowOff>47625</xdr:rowOff>
    </xdr:to>
    <xdr:pic>
      <xdr:nvPicPr>
        <xdr:cNvPr id="2" name="Obraz 1" descr="http://nauczycielka.com/wp-content/uploads/2011/01/28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1655" y="638175"/>
          <a:ext cx="2391470" cy="22288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3</xdr:row>
      <xdr:rowOff>19050</xdr:rowOff>
    </xdr:from>
    <xdr:to>
      <xdr:col>15</xdr:col>
      <xdr:colOff>123825</xdr:colOff>
      <xdr:row>8</xdr:row>
      <xdr:rowOff>104775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991350" y="666750"/>
          <a:ext cx="3286125" cy="895350"/>
        </a:xfrm>
        <a:prstGeom prst="rect">
          <a:avLst/>
        </a:prstGeom>
        <a:solidFill>
          <a:srgbClr val="8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l-PL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Oblicz wiek osób w tabeli (podaj liczbę pełnych lat, które przeżyli) oraz liczbę lat, które pozostały im do emerytury.</a:t>
          </a:r>
        </a:p>
      </xdr:txBody>
    </xdr:sp>
    <xdr:clientData/>
  </xdr:twoCellAnchor>
  <xdr:twoCellAnchor editAs="oneCell">
    <xdr:from>
      <xdr:col>7</xdr:col>
      <xdr:colOff>600075</xdr:colOff>
      <xdr:row>1</xdr:row>
      <xdr:rowOff>0</xdr:rowOff>
    </xdr:from>
    <xdr:to>
      <xdr:col>9</xdr:col>
      <xdr:colOff>542925</xdr:colOff>
      <xdr:row>7</xdr:row>
      <xdr:rowOff>28575</xdr:rowOff>
    </xdr:to>
    <xdr:pic>
      <xdr:nvPicPr>
        <xdr:cNvPr id="3" name="Picture 7" descr="AMDEC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323850"/>
          <a:ext cx="11620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3</xdr:row>
      <xdr:rowOff>152400</xdr:rowOff>
    </xdr:from>
    <xdr:to>
      <xdr:col>12</xdr:col>
      <xdr:colOff>180975</xdr:colOff>
      <xdr:row>9</xdr:row>
      <xdr:rowOff>76200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210050" y="638175"/>
          <a:ext cx="3286125" cy="895350"/>
        </a:xfrm>
        <a:prstGeom prst="rect">
          <a:avLst/>
        </a:prstGeom>
        <a:solidFill>
          <a:srgbClr val="8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Wysyłasz towary do różnych klientów, jeżeli termin dostawy jest krótszy niż 3 dni, musisz skorzystać z firmy kurierskiej (kurier), w przeciwnym wypadku wysyłasz towary PKP (PKP). Uzupełnij tabelę wskazując odpowiedniego przewoźnika. </a:t>
          </a:r>
        </a:p>
      </xdr:txBody>
    </xdr:sp>
    <xdr:clientData/>
  </xdr:twoCellAnchor>
  <xdr:twoCellAnchor editAs="oneCell">
    <xdr:from>
      <xdr:col>5</xdr:col>
      <xdr:colOff>47625</xdr:colOff>
      <xdr:row>2</xdr:row>
      <xdr:rowOff>0</xdr:rowOff>
    </xdr:from>
    <xdr:to>
      <xdr:col>6</xdr:col>
      <xdr:colOff>600075</xdr:colOff>
      <xdr:row>8</xdr:row>
      <xdr:rowOff>0</xdr:rowOff>
    </xdr:to>
    <xdr:pic>
      <xdr:nvPicPr>
        <xdr:cNvPr id="3" name="Picture 7" descr="AMDEC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323850"/>
          <a:ext cx="11620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419100</xdr:colOff>
      <xdr:row>9</xdr:row>
      <xdr:rowOff>57150</xdr:rowOff>
    </xdr:from>
    <xdr:to>
      <xdr:col>9</xdr:col>
      <xdr:colOff>57150</xdr:colOff>
      <xdr:row>27</xdr:row>
      <xdr:rowOff>0</xdr:rowOff>
    </xdr:to>
    <xdr:pic>
      <xdr:nvPicPr>
        <xdr:cNvPr id="4" name="Obraz 3" descr="http://centrum-serwisu.pl/wp-content/uploads/2014/10/kurier-serwi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543050"/>
          <a:ext cx="2686050" cy="2857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206374</xdr:colOff>
      <xdr:row>9</xdr:row>
      <xdr:rowOff>69850</xdr:rowOff>
    </xdr:from>
    <xdr:to>
      <xdr:col>6</xdr:col>
      <xdr:colOff>400049</xdr:colOff>
      <xdr:row>14</xdr:row>
      <xdr:rowOff>79375</xdr:rowOff>
    </xdr:to>
    <xdr:pic>
      <xdr:nvPicPr>
        <xdr:cNvPr id="2" name="Picture 7" descr="AMDEC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308474" y="1504950"/>
          <a:ext cx="1412875" cy="98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47626</xdr:colOff>
      <xdr:row>0</xdr:row>
      <xdr:rowOff>110785</xdr:rowOff>
    </xdr:from>
    <xdr:to>
      <xdr:col>3</xdr:col>
      <xdr:colOff>704851</xdr:colOff>
      <xdr:row>8</xdr:row>
      <xdr:rowOff>155574</xdr:rowOff>
    </xdr:to>
    <xdr:pic>
      <xdr:nvPicPr>
        <xdr:cNvPr id="3" name="Obraz 2" descr="http://www.lex-pol.pl/wp-content/uploads/2010/08/umow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6" y="110785"/>
          <a:ext cx="1352550" cy="134653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825500</xdr:colOff>
      <xdr:row>0</xdr:row>
      <xdr:rowOff>152400</xdr:rowOff>
    </xdr:from>
    <xdr:to>
      <xdr:col>9</xdr:col>
      <xdr:colOff>53975</xdr:colOff>
      <xdr:row>6</xdr:row>
      <xdr:rowOff>107950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810000" y="152400"/>
          <a:ext cx="3476625" cy="914400"/>
        </a:xfrm>
        <a:prstGeom prst="rect">
          <a:avLst/>
        </a:prstGeom>
        <a:solidFill>
          <a:srgbClr val="C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W kolumnie G jest zamieszczony wykaz czasu pracy zatrudnionych pracowników na umowie zlecenie. Oblicz do każdej umowy przysługującą kwotę brutto, zgodnie z obowiązującą na umowie stawką za godzinę.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352424</xdr:colOff>
      <xdr:row>4</xdr:row>
      <xdr:rowOff>190500</xdr:rowOff>
    </xdr:from>
    <xdr:to>
      <xdr:col>6</xdr:col>
      <xdr:colOff>495299</xdr:colOff>
      <xdr:row>10</xdr:row>
      <xdr:rowOff>38100</xdr:rowOff>
    </xdr:to>
    <xdr:pic>
      <xdr:nvPicPr>
        <xdr:cNvPr id="2" name="Picture 7" descr="AMDECI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533899" y="838200"/>
          <a:ext cx="13620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561974</xdr:colOff>
      <xdr:row>1</xdr:row>
      <xdr:rowOff>47625</xdr:rowOff>
    </xdr:from>
    <xdr:to>
      <xdr:col>11</xdr:col>
      <xdr:colOff>590549</xdr:colOff>
      <xdr:row>4</xdr:row>
      <xdr:rowOff>114300</xdr:rowOff>
    </xdr:to>
    <xdr:sp macro="" textlink="">
      <xdr:nvSpPr>
        <xdr:cNvPr id="3" name="Objaśnienie liniowe 1 2"/>
        <xdr:cNvSpPr/>
      </xdr:nvSpPr>
      <xdr:spPr>
        <a:xfrm>
          <a:off x="6772274" y="206375"/>
          <a:ext cx="2466975" cy="542925"/>
        </a:xfrm>
        <a:prstGeom prst="borderCallout1">
          <a:avLst>
            <a:gd name="adj1" fmla="val 47990"/>
            <a:gd name="adj2" fmla="val -1383"/>
            <a:gd name="adj3" fmla="val 118287"/>
            <a:gd name="adj4" fmla="val -44712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/>
            <a:t>OBLICZ</a:t>
          </a:r>
          <a:r>
            <a:rPr lang="pl-PL" sz="1100" baseline="0"/>
            <a:t>  jaką stawkę za godzinę ma każda z umów. </a:t>
          </a:r>
        </a:p>
        <a:p>
          <a:pPr algn="l"/>
          <a:endParaRPr lang="pl-PL" sz="1100"/>
        </a:p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450850</xdr:colOff>
      <xdr:row>4</xdr:row>
      <xdr:rowOff>107950</xdr:rowOff>
    </xdr:from>
    <xdr:to>
      <xdr:col>10</xdr:col>
      <xdr:colOff>9525</xdr:colOff>
      <xdr:row>11</xdr:row>
      <xdr:rowOff>133689</xdr:rowOff>
    </xdr:to>
    <xdr:pic>
      <xdr:nvPicPr>
        <xdr:cNvPr id="4" name="Obraz 3" descr="http://www.lex-pol.pl/wp-content/uploads/2010/08/umow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1150" y="749300"/>
          <a:ext cx="1387475" cy="132113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cuments%20and%20Settings\basia\Pulpit\DYDA\robocze\cwiczeniaExcel\Excel1\!\Amort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IG/EXZ/Szkolenie/tab_przestaw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Basia\USTAWI~1\Temp\wyniki-sklep%20elektryczny-filt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</sheetNames>
    <sheetDataSet>
      <sheetData sheetId="0"/>
      <sheetData sheetId="1">
        <row r="1">
          <cell r="C1">
            <v>4000</v>
          </cell>
        </row>
        <row r="2">
          <cell r="C2">
            <v>500</v>
          </cell>
        </row>
        <row r="3">
          <cell r="C3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2"/>
      <sheetName val="Arkusz3"/>
      <sheetName val="Wykres1"/>
      <sheetName val="Arkusz4"/>
      <sheetName val="Arkusz1"/>
    </sheetNames>
    <sheetDataSet>
      <sheetData sheetId="0" refreshError="1"/>
      <sheetData sheetId="1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</row>
        <row r="7">
          <cell r="B7">
            <v>2</v>
          </cell>
          <cell r="C7">
            <v>2</v>
          </cell>
          <cell r="D7">
            <v>4</v>
          </cell>
          <cell r="E7">
            <v>4</v>
          </cell>
          <cell r="F7">
            <v>5</v>
          </cell>
          <cell r="G7">
            <v>2</v>
          </cell>
        </row>
        <row r="8">
          <cell r="B8">
            <v>3</v>
          </cell>
          <cell r="C8">
            <v>2</v>
          </cell>
          <cell r="D8">
            <v>5</v>
          </cell>
          <cell r="E8">
            <v>4</v>
          </cell>
          <cell r="F8">
            <v>5</v>
          </cell>
          <cell r="G8">
            <v>2</v>
          </cell>
        </row>
        <row r="9">
          <cell r="B9">
            <v>4</v>
          </cell>
          <cell r="C9">
            <v>2</v>
          </cell>
          <cell r="D9">
            <v>6</v>
          </cell>
          <cell r="E9">
            <v>4</v>
          </cell>
          <cell r="F9">
            <v>5</v>
          </cell>
          <cell r="G9">
            <v>2</v>
          </cell>
        </row>
        <row r="10">
          <cell r="B10">
            <v>5</v>
          </cell>
          <cell r="C10">
            <v>2</v>
          </cell>
          <cell r="D10">
            <v>1</v>
          </cell>
          <cell r="E10">
            <v>3</v>
          </cell>
          <cell r="F10">
            <v>5</v>
          </cell>
          <cell r="G10">
            <v>2</v>
          </cell>
        </row>
        <row r="11">
          <cell r="B11">
            <v>6</v>
          </cell>
          <cell r="C11">
            <v>5</v>
          </cell>
          <cell r="D11">
            <v>3</v>
          </cell>
          <cell r="E11">
            <v>4</v>
          </cell>
          <cell r="F11">
            <v>5</v>
          </cell>
          <cell r="G11">
            <v>3</v>
          </cell>
        </row>
        <row r="12">
          <cell r="B12">
            <v>1</v>
          </cell>
          <cell r="C12">
            <v>5</v>
          </cell>
          <cell r="D12">
            <v>3</v>
          </cell>
          <cell r="E12">
            <v>4</v>
          </cell>
          <cell r="F12">
            <v>5</v>
          </cell>
          <cell r="G12">
            <v>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yniki-sklep elektryczny-filtr"/>
    </sheetNames>
    <definedNames>
      <definedName name="wyniki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79"/>
  <sheetViews>
    <sheetView topLeftCell="I68" workbookViewId="0">
      <selection activeCell="N51" sqref="N51"/>
    </sheetView>
  </sheetViews>
  <sheetFormatPr defaultColWidth="9.1796875" defaultRowHeight="15.5"/>
  <cols>
    <col min="1" max="2" width="9.1796875" style="1"/>
    <col min="3" max="3" width="17.54296875" style="1" customWidth="1"/>
    <col min="4" max="4" width="15.453125" style="1" customWidth="1"/>
    <col min="5" max="5" width="13.7265625" style="1" customWidth="1"/>
    <col min="6" max="6" width="13.1796875" style="1" bestFit="1" customWidth="1"/>
    <col min="7" max="7" width="13" style="1" customWidth="1"/>
    <col min="8" max="8" width="12.54296875" style="1" customWidth="1"/>
    <col min="9" max="9" width="13.1796875" style="1" bestFit="1" customWidth="1"/>
    <col min="10" max="10" width="9.1796875" style="1"/>
    <col min="11" max="11" width="13" style="1" bestFit="1" customWidth="1"/>
    <col min="12" max="12" width="11.453125" style="1" customWidth="1"/>
    <col min="13" max="13" width="23.453125" style="1" bestFit="1" customWidth="1"/>
    <col min="14" max="14" width="14.26953125" style="1" customWidth="1"/>
    <col min="15" max="15" width="17.81640625" style="1" customWidth="1"/>
    <col min="16" max="16" width="9.1796875" style="1"/>
    <col min="17" max="17" width="11.54296875" style="1" customWidth="1"/>
    <col min="18" max="18" width="9.1796875" style="1"/>
    <col min="19" max="19" width="13" style="1" customWidth="1"/>
    <col min="20" max="16384" width="9.1796875" style="1"/>
  </cols>
  <sheetData>
    <row r="3" spans="2:21" ht="23.5" thickBot="1">
      <c r="B3" s="33" t="s">
        <v>93</v>
      </c>
    </row>
    <row r="4" spans="2:21">
      <c r="B4" s="39"/>
      <c r="L4" s="15" t="s">
        <v>92</v>
      </c>
      <c r="M4" s="14"/>
      <c r="N4" s="14"/>
      <c r="O4" s="14"/>
      <c r="P4" s="14"/>
      <c r="Q4" s="14"/>
      <c r="R4" s="14"/>
      <c r="S4" s="38"/>
      <c r="T4" s="14"/>
      <c r="U4" s="13"/>
    </row>
    <row r="5" spans="2:21">
      <c r="B5" s="34" t="s">
        <v>91</v>
      </c>
      <c r="L5" s="10"/>
      <c r="M5" s="3"/>
      <c r="N5" s="3"/>
      <c r="O5" s="3"/>
      <c r="P5" s="3"/>
      <c r="Q5" s="3"/>
      <c r="R5" s="3"/>
      <c r="S5" s="3"/>
      <c r="T5" s="3"/>
      <c r="U5" s="9"/>
    </row>
    <row r="6" spans="2:21">
      <c r="B6" s="37" t="s">
        <v>90</v>
      </c>
      <c r="L6" s="10"/>
      <c r="M6" s="3"/>
      <c r="N6" s="3"/>
      <c r="O6" s="36"/>
      <c r="P6" s="3"/>
      <c r="Q6" s="3"/>
      <c r="R6" s="3"/>
      <c r="S6" s="35" t="s">
        <v>89</v>
      </c>
      <c r="T6" s="3"/>
      <c r="U6" s="9"/>
    </row>
    <row r="7" spans="2:21">
      <c r="B7" s="34" t="s">
        <v>88</v>
      </c>
      <c r="L7" s="10"/>
      <c r="M7" s="3"/>
      <c r="N7" s="3"/>
      <c r="O7" s="3"/>
      <c r="P7" s="3"/>
      <c r="Q7" s="3"/>
      <c r="R7" s="3"/>
      <c r="S7" s="3"/>
      <c r="T7" s="3"/>
      <c r="U7" s="9"/>
    </row>
    <row r="8" spans="2:21">
      <c r="L8" s="10"/>
      <c r="M8" s="3"/>
      <c r="N8" s="3"/>
      <c r="O8" s="3"/>
      <c r="P8" s="3"/>
      <c r="Q8" s="3"/>
      <c r="R8" s="3"/>
      <c r="S8" s="3"/>
      <c r="T8" s="3"/>
      <c r="U8" s="9"/>
    </row>
    <row r="9" spans="2:21">
      <c r="L9" s="10"/>
      <c r="M9" s="3"/>
      <c r="N9" s="3"/>
      <c r="O9" s="3"/>
      <c r="P9" s="3"/>
      <c r="Q9" s="3"/>
      <c r="R9" s="3"/>
      <c r="S9" s="3"/>
      <c r="T9" s="3"/>
      <c r="U9" s="9"/>
    </row>
    <row r="10" spans="2:21" ht="16" thickBot="1">
      <c r="B10" s="107" t="s">
        <v>189</v>
      </c>
      <c r="L10" s="8"/>
      <c r="M10" s="7"/>
      <c r="N10" s="7"/>
      <c r="O10" s="7"/>
      <c r="P10" s="7"/>
      <c r="Q10" s="7"/>
      <c r="R10" s="7"/>
      <c r="S10" s="7"/>
      <c r="T10" s="7"/>
      <c r="U10" s="6"/>
    </row>
    <row r="11" spans="2:21" ht="16" thickBot="1">
      <c r="B11" s="107" t="s">
        <v>190</v>
      </c>
    </row>
    <row r="12" spans="2:21">
      <c r="B12" s="108" t="s">
        <v>191</v>
      </c>
      <c r="L12" s="15" t="s">
        <v>162</v>
      </c>
      <c r="M12" s="14"/>
      <c r="N12" s="14"/>
      <c r="O12" s="14"/>
      <c r="P12" s="14"/>
      <c r="Q12" s="14"/>
      <c r="R12" s="13"/>
    </row>
    <row r="13" spans="2:21">
      <c r="B13" s="108" t="s">
        <v>192</v>
      </c>
      <c r="L13" s="10"/>
      <c r="M13" s="3"/>
      <c r="N13" s="3"/>
      <c r="O13" s="3"/>
      <c r="P13" s="3"/>
      <c r="Q13" s="3"/>
      <c r="R13" s="9"/>
    </row>
    <row r="14" spans="2:21">
      <c r="B14" s="16"/>
      <c r="L14" s="10"/>
      <c r="M14" s="3"/>
      <c r="N14" s="3"/>
      <c r="O14" s="3"/>
      <c r="P14" s="88">
        <v>1</v>
      </c>
      <c r="Q14" s="91" t="s">
        <v>167</v>
      </c>
      <c r="R14" s="9"/>
    </row>
    <row r="15" spans="2:21" ht="23">
      <c r="B15" s="33" t="s">
        <v>87</v>
      </c>
      <c r="L15" s="85">
        <v>1</v>
      </c>
      <c r="M15" s="3"/>
      <c r="N15" s="25">
        <v>1</v>
      </c>
      <c r="O15" s="3" t="s">
        <v>35</v>
      </c>
      <c r="P15" s="89">
        <v>0.5</v>
      </c>
      <c r="Q15" s="92" t="s">
        <v>165</v>
      </c>
      <c r="R15" s="9"/>
    </row>
    <row r="16" spans="2:21">
      <c r="B16" s="16"/>
      <c r="L16" s="86">
        <v>0.5</v>
      </c>
      <c r="M16" s="3"/>
      <c r="N16" s="87">
        <v>0.5</v>
      </c>
      <c r="O16" s="3" t="s">
        <v>161</v>
      </c>
      <c r="P16" s="90">
        <v>42007</v>
      </c>
      <c r="Q16" s="93" t="s">
        <v>166</v>
      </c>
      <c r="R16" s="9"/>
    </row>
    <row r="17" spans="2:21">
      <c r="B17" s="17" t="s">
        <v>86</v>
      </c>
      <c r="L17" s="86">
        <v>0.33333333333333331</v>
      </c>
      <c r="M17" s="3"/>
      <c r="N17" s="87">
        <v>0.33333333333333331</v>
      </c>
      <c r="O17" s="3" t="s">
        <v>161</v>
      </c>
      <c r="P17" s="3"/>
      <c r="Q17" s="3"/>
      <c r="R17" s="9"/>
    </row>
    <row r="18" spans="2:21">
      <c r="B18" s="32" t="s">
        <v>85</v>
      </c>
      <c r="L18" s="10"/>
      <c r="M18" s="3"/>
      <c r="N18" s="3"/>
      <c r="O18" s="3"/>
      <c r="P18" s="3"/>
      <c r="Q18" s="3"/>
      <c r="R18" s="9"/>
    </row>
    <row r="19" spans="2:21">
      <c r="B19" s="32" t="s">
        <v>84</v>
      </c>
      <c r="L19" s="10"/>
      <c r="M19" s="3"/>
      <c r="N19" s="3"/>
      <c r="O19" s="3"/>
      <c r="P19" s="3"/>
      <c r="Q19" s="3"/>
      <c r="R19" s="9"/>
    </row>
    <row r="20" spans="2:21" ht="16" thickBot="1">
      <c r="B20" s="32" t="s">
        <v>83</v>
      </c>
      <c r="L20" s="8"/>
      <c r="M20" s="7"/>
      <c r="N20" s="7"/>
      <c r="O20" s="7"/>
      <c r="P20" s="7"/>
      <c r="Q20" s="7"/>
      <c r="R20" s="6"/>
    </row>
    <row r="22" spans="2:21" ht="16" thickBot="1">
      <c r="B22" s="137" t="s">
        <v>57</v>
      </c>
      <c r="C22" s="138"/>
      <c r="D22" s="139"/>
      <c r="E22" s="27" t="s">
        <v>56</v>
      </c>
    </row>
    <row r="23" spans="2:21">
      <c r="B23" s="135" t="s">
        <v>82</v>
      </c>
      <c r="C23" s="135"/>
      <c r="D23" s="135"/>
      <c r="E23" s="28" t="s">
        <v>49</v>
      </c>
      <c r="K23" s="31"/>
      <c r="L23" s="15" t="s">
        <v>163</v>
      </c>
      <c r="M23" s="14"/>
      <c r="N23" s="14"/>
      <c r="O23" s="14"/>
      <c r="P23" s="14"/>
      <c r="Q23" s="14"/>
      <c r="R23" s="13"/>
      <c r="S23" s="3"/>
      <c r="T23" s="3"/>
      <c r="U23" s="3"/>
    </row>
    <row r="24" spans="2:21">
      <c r="B24" s="135" t="s">
        <v>81</v>
      </c>
      <c r="C24" s="135"/>
      <c r="D24" s="135"/>
      <c r="E24" s="28" t="s">
        <v>47</v>
      </c>
      <c r="L24" s="10"/>
      <c r="M24" s="3"/>
      <c r="N24" s="3"/>
      <c r="O24" s="3"/>
      <c r="P24" s="3"/>
      <c r="Q24" s="3"/>
      <c r="R24" s="9"/>
      <c r="S24" s="3"/>
      <c r="T24" s="3"/>
      <c r="U24" s="3"/>
    </row>
    <row r="25" spans="2:21">
      <c r="B25" s="135" t="s">
        <v>80</v>
      </c>
      <c r="C25" s="135"/>
      <c r="D25" s="135"/>
      <c r="E25" s="28" t="s">
        <v>79</v>
      </c>
      <c r="L25" s="10"/>
      <c r="M25" s="3"/>
      <c r="N25" s="3"/>
      <c r="O25" s="3"/>
      <c r="P25" s="3"/>
      <c r="Q25" s="3"/>
      <c r="R25" s="9"/>
      <c r="S25" s="3"/>
      <c r="T25" s="3"/>
      <c r="U25" s="3"/>
    </row>
    <row r="26" spans="2:21">
      <c r="B26" s="135" t="s">
        <v>78</v>
      </c>
      <c r="C26" s="135"/>
      <c r="D26" s="135"/>
      <c r="E26" s="28" t="s">
        <v>77</v>
      </c>
      <c r="L26" s="10"/>
      <c r="M26" s="3"/>
      <c r="N26" s="3"/>
      <c r="O26" s="3"/>
      <c r="P26" s="3"/>
      <c r="Q26" s="3"/>
      <c r="R26" s="9"/>
      <c r="S26" s="3"/>
      <c r="T26" s="3"/>
      <c r="U26" s="3"/>
    </row>
    <row r="27" spans="2:21">
      <c r="B27" s="135" t="s">
        <v>76</v>
      </c>
      <c r="C27" s="135"/>
      <c r="D27" s="135"/>
      <c r="E27" s="28" t="s">
        <v>75</v>
      </c>
      <c r="L27" s="10"/>
      <c r="M27" s="29">
        <v>40179</v>
      </c>
      <c r="N27" s="3"/>
      <c r="O27" s="83">
        <v>40179</v>
      </c>
      <c r="P27" s="3" t="s">
        <v>74</v>
      </c>
      <c r="Q27" s="3"/>
      <c r="R27" s="9"/>
      <c r="S27" s="3"/>
      <c r="T27" s="3"/>
      <c r="U27" s="3"/>
    </row>
    <row r="28" spans="2:21">
      <c r="B28" s="135" t="s">
        <v>73</v>
      </c>
      <c r="C28" s="135"/>
      <c r="D28" s="135"/>
      <c r="E28" s="28" t="s">
        <v>72</v>
      </c>
      <c r="L28" s="10"/>
      <c r="M28" s="30"/>
      <c r="N28" s="3"/>
      <c r="O28" s="30"/>
      <c r="P28" s="3"/>
      <c r="Q28" s="3"/>
      <c r="R28" s="9"/>
      <c r="S28" s="3"/>
      <c r="T28" s="3"/>
      <c r="U28" s="3"/>
    </row>
    <row r="29" spans="2:21">
      <c r="B29" s="135" t="s">
        <v>71</v>
      </c>
      <c r="C29" s="135"/>
      <c r="D29" s="135"/>
      <c r="E29" s="28" t="s">
        <v>70</v>
      </c>
      <c r="L29" s="10"/>
      <c r="M29" s="29">
        <v>40518</v>
      </c>
      <c r="N29" s="3"/>
      <c r="O29" s="83">
        <v>40518</v>
      </c>
      <c r="P29" s="3" t="s">
        <v>69</v>
      </c>
      <c r="Q29" s="3"/>
      <c r="R29" s="9"/>
      <c r="S29" s="3"/>
      <c r="T29" s="3"/>
      <c r="U29" s="3"/>
    </row>
    <row r="30" spans="2:21">
      <c r="B30" s="135" t="s">
        <v>68</v>
      </c>
      <c r="C30" s="135"/>
      <c r="D30" s="135"/>
      <c r="E30" s="28" t="s">
        <v>67</v>
      </c>
      <c r="L30" s="10"/>
      <c r="M30" s="30"/>
      <c r="N30" s="3"/>
      <c r="O30" s="30"/>
      <c r="P30" s="3"/>
      <c r="Q30" s="3"/>
      <c r="R30" s="9"/>
      <c r="S30" s="3"/>
      <c r="T30" s="3"/>
      <c r="U30" s="3"/>
    </row>
    <row r="31" spans="2:21">
      <c r="B31" s="135" t="s">
        <v>66</v>
      </c>
      <c r="C31" s="135"/>
      <c r="D31" s="135"/>
      <c r="E31" s="28" t="s">
        <v>65</v>
      </c>
      <c r="L31" s="10"/>
      <c r="M31" s="29">
        <v>40543</v>
      </c>
      <c r="N31" s="3"/>
      <c r="O31" s="83">
        <v>40543</v>
      </c>
      <c r="P31" s="3" t="s">
        <v>64</v>
      </c>
      <c r="Q31" s="3"/>
      <c r="R31" s="9"/>
      <c r="S31" s="3"/>
      <c r="T31" s="3"/>
      <c r="U31" s="3"/>
    </row>
    <row r="32" spans="2:21">
      <c r="B32" s="135" t="s">
        <v>63</v>
      </c>
      <c r="C32" s="135"/>
      <c r="D32" s="135"/>
      <c r="E32" s="28" t="s">
        <v>62</v>
      </c>
      <c r="L32" s="10"/>
      <c r="M32" s="3"/>
      <c r="N32" s="3"/>
      <c r="O32" s="3"/>
      <c r="P32" s="3"/>
      <c r="Q32" s="3"/>
      <c r="R32" s="9"/>
      <c r="S32" s="3"/>
      <c r="T32" s="3"/>
      <c r="U32" s="3"/>
    </row>
    <row r="33" spans="2:21" ht="16" thickBot="1">
      <c r="B33" s="135" t="s">
        <v>61</v>
      </c>
      <c r="C33" s="135"/>
      <c r="D33" s="135"/>
      <c r="E33" s="28" t="s">
        <v>60</v>
      </c>
      <c r="L33" s="8"/>
      <c r="M33" s="7"/>
      <c r="N33" s="7"/>
      <c r="O33" s="7"/>
      <c r="P33" s="7"/>
      <c r="Q33" s="7"/>
      <c r="R33" s="6"/>
      <c r="S33" s="3"/>
      <c r="T33" s="3"/>
      <c r="U33" s="3"/>
    </row>
    <row r="35" spans="2:21" ht="16" thickBot="1">
      <c r="F35" s="16"/>
    </row>
    <row r="36" spans="2:21">
      <c r="L36" s="15" t="s">
        <v>164</v>
      </c>
      <c r="M36" s="14"/>
      <c r="N36" s="14"/>
      <c r="O36" s="14"/>
      <c r="P36" s="14"/>
      <c r="Q36" s="14"/>
      <c r="R36" s="13"/>
    </row>
    <row r="37" spans="2:21">
      <c r="B37" t="s">
        <v>59</v>
      </c>
      <c r="L37" s="10"/>
      <c r="M37" s="3" t="s">
        <v>58</v>
      </c>
      <c r="N37" s="3"/>
      <c r="O37" s="3"/>
      <c r="P37" s="3"/>
      <c r="Q37" s="3"/>
      <c r="R37" s="9"/>
    </row>
    <row r="38" spans="2:21">
      <c r="F38"/>
      <c r="L38" s="10"/>
      <c r="M38" s="3"/>
      <c r="N38" s="3"/>
      <c r="O38" s="3"/>
      <c r="P38" s="3"/>
      <c r="Q38" s="3"/>
      <c r="R38" s="9"/>
    </row>
    <row r="39" spans="2:21" ht="16" thickBot="1">
      <c r="L39" s="10"/>
      <c r="M39" s="3"/>
      <c r="N39" s="3"/>
      <c r="O39" s="3"/>
      <c r="P39" s="3"/>
      <c r="Q39" s="3"/>
      <c r="R39" s="9"/>
    </row>
    <row r="40" spans="2:21" ht="16" thickBot="1">
      <c r="B40" s="136" t="s">
        <v>57</v>
      </c>
      <c r="C40" s="136"/>
      <c r="D40" s="136"/>
      <c r="E40" s="136"/>
      <c r="F40" s="27" t="s">
        <v>56</v>
      </c>
      <c r="L40" s="10"/>
      <c r="M40" s="84"/>
      <c r="N40" s="3"/>
      <c r="O40" s="3" t="s">
        <v>55</v>
      </c>
      <c r="P40" s="3"/>
      <c r="Q40" s="3"/>
      <c r="R40" s="9"/>
    </row>
    <row r="41" spans="2:21" ht="16" thickBot="1">
      <c r="B41" s="134" t="s">
        <v>54</v>
      </c>
      <c r="C41" s="134"/>
      <c r="D41" s="134"/>
      <c r="E41" s="134"/>
      <c r="F41" s="20" t="s">
        <v>53</v>
      </c>
      <c r="L41" s="10"/>
      <c r="M41" s="3"/>
      <c r="N41" s="3"/>
      <c r="O41" s="3"/>
      <c r="P41" s="3"/>
      <c r="Q41" s="3"/>
      <c r="R41" s="9"/>
    </row>
    <row r="42" spans="2:21" ht="16" thickBot="1">
      <c r="B42" s="134" t="s">
        <v>52</v>
      </c>
      <c r="C42" s="134"/>
      <c r="D42" s="134"/>
      <c r="E42" s="134"/>
      <c r="F42" s="20" t="s">
        <v>51</v>
      </c>
      <c r="L42" s="10"/>
      <c r="M42" s="84"/>
      <c r="N42" s="3"/>
      <c r="O42" s="3" t="s">
        <v>65</v>
      </c>
      <c r="P42" s="3"/>
      <c r="Q42" s="3"/>
      <c r="R42" s="9"/>
    </row>
    <row r="43" spans="2:21">
      <c r="B43" s="134" t="s">
        <v>50</v>
      </c>
      <c r="C43" s="134"/>
      <c r="D43" s="134"/>
      <c r="E43" s="134"/>
      <c r="F43" s="20" t="s">
        <v>49</v>
      </c>
      <c r="L43" s="10"/>
      <c r="M43" s="3"/>
      <c r="N43" s="3"/>
      <c r="O43" s="3"/>
      <c r="P43" s="3"/>
      <c r="Q43" s="3"/>
      <c r="R43" s="9"/>
    </row>
    <row r="44" spans="2:21">
      <c r="B44" s="134" t="s">
        <v>48</v>
      </c>
      <c r="C44" s="134"/>
      <c r="D44" s="134"/>
      <c r="E44" s="134"/>
      <c r="F44" s="20" t="s">
        <v>47</v>
      </c>
      <c r="L44" s="10"/>
      <c r="M44" s="3"/>
      <c r="N44" s="3"/>
      <c r="O44" s="3"/>
      <c r="P44" s="3"/>
      <c r="Q44" s="3"/>
      <c r="R44" s="9"/>
    </row>
    <row r="45" spans="2:21" ht="16" thickBot="1">
      <c r="B45" s="134" t="s">
        <v>46</v>
      </c>
      <c r="C45" s="134"/>
      <c r="D45" s="134"/>
      <c r="E45" s="134"/>
      <c r="F45" s="20" t="s">
        <v>45</v>
      </c>
      <c r="L45" s="8"/>
      <c r="M45" s="7"/>
      <c r="N45" s="7"/>
      <c r="O45" s="7"/>
      <c r="P45" s="7"/>
      <c r="Q45" s="7"/>
      <c r="R45" s="6"/>
    </row>
    <row r="46" spans="2:21">
      <c r="B46" s="134" t="s">
        <v>44</v>
      </c>
      <c r="C46" s="134"/>
      <c r="D46" s="134"/>
      <c r="E46" s="134"/>
      <c r="F46" s="20" t="s">
        <v>43</v>
      </c>
    </row>
    <row r="47" spans="2:21" ht="16" thickBot="1">
      <c r="B47" s="134" t="s">
        <v>42</v>
      </c>
      <c r="C47" s="134"/>
      <c r="D47" s="134"/>
      <c r="E47" s="134"/>
      <c r="F47" s="20" t="s">
        <v>41</v>
      </c>
    </row>
    <row r="48" spans="2:21">
      <c r="B48" s="134" t="s">
        <v>40</v>
      </c>
      <c r="C48" s="134"/>
      <c r="D48" s="134"/>
      <c r="E48" s="134"/>
      <c r="F48" s="20" t="s">
        <v>39</v>
      </c>
      <c r="L48" s="15" t="s">
        <v>201</v>
      </c>
      <c r="M48" s="14"/>
      <c r="N48" s="14"/>
      <c r="O48" s="14"/>
      <c r="P48" s="14"/>
      <c r="Q48" s="14"/>
      <c r="R48" s="13"/>
    </row>
    <row r="49" spans="2:18">
      <c r="B49" s="134" t="s">
        <v>37</v>
      </c>
      <c r="C49" s="134"/>
      <c r="D49" s="134"/>
      <c r="E49" s="134"/>
      <c r="F49" s="20" t="s">
        <v>36</v>
      </c>
      <c r="L49" s="10"/>
      <c r="M49" s="3"/>
      <c r="N49" s="3"/>
      <c r="O49" s="3"/>
      <c r="P49" s="3"/>
      <c r="Q49" s="3"/>
      <c r="R49" s="9"/>
    </row>
    <row r="50" spans="2:18" ht="16" thickBot="1">
      <c r="B50" s="134" t="s">
        <v>31</v>
      </c>
      <c r="C50" s="134"/>
      <c r="D50" s="134"/>
      <c r="E50" s="134"/>
      <c r="F50" s="20" t="s">
        <v>30</v>
      </c>
      <c r="L50" s="10"/>
      <c r="M50" s="111" t="s">
        <v>202</v>
      </c>
      <c r="N50" s="3" t="s">
        <v>206</v>
      </c>
      <c r="O50" s="110"/>
      <c r="P50" s="3"/>
      <c r="Q50" s="3"/>
      <c r="R50" s="9"/>
    </row>
    <row r="51" spans="2:18" ht="16" thickBot="1">
      <c r="B51" s="134" t="s">
        <v>27</v>
      </c>
      <c r="C51" s="134"/>
      <c r="D51" s="134"/>
      <c r="E51" s="134"/>
      <c r="F51" s="20" t="s">
        <v>26</v>
      </c>
      <c r="L51" s="10"/>
      <c r="M51" s="112">
        <v>2.0833333333333332E-2</v>
      </c>
      <c r="N51" s="116">
        <v>2.0833333333333332E-2</v>
      </c>
      <c r="O51" s="110"/>
      <c r="P51" s="3"/>
      <c r="Q51" s="3"/>
      <c r="R51" s="9"/>
    </row>
    <row r="52" spans="2:18">
      <c r="B52" s="134" t="s">
        <v>24</v>
      </c>
      <c r="C52" s="134"/>
      <c r="D52" s="134"/>
      <c r="E52" s="134"/>
      <c r="F52" s="20" t="s">
        <v>23</v>
      </c>
      <c r="L52" s="10"/>
      <c r="M52" s="111" t="s">
        <v>203</v>
      </c>
      <c r="N52" s="3" t="s">
        <v>207</v>
      </c>
      <c r="O52" s="3"/>
      <c r="P52" s="3"/>
      <c r="Q52" s="3"/>
      <c r="R52" s="9"/>
    </row>
    <row r="53" spans="2:18">
      <c r="B53" s="134" t="s">
        <v>21</v>
      </c>
      <c r="C53" s="134"/>
      <c r="D53" s="134"/>
      <c r="E53" s="134"/>
      <c r="F53" s="20" t="s">
        <v>20</v>
      </c>
      <c r="L53" s="10"/>
      <c r="M53" s="3"/>
      <c r="N53" s="3"/>
      <c r="O53" s="3"/>
      <c r="P53" s="3"/>
      <c r="Q53" s="3"/>
      <c r="R53" s="9"/>
    </row>
    <row r="54" spans="2:18">
      <c r="B54"/>
      <c r="F54"/>
      <c r="L54" s="10"/>
      <c r="M54" s="3"/>
      <c r="O54" s="3"/>
      <c r="P54" s="3"/>
      <c r="Q54" s="3"/>
      <c r="R54" s="9"/>
    </row>
    <row r="55" spans="2:18">
      <c r="B55" s="17" t="s">
        <v>17</v>
      </c>
      <c r="L55" s="10"/>
      <c r="M55" s="117" t="s">
        <v>209</v>
      </c>
      <c r="N55" s="118" t="s">
        <v>208</v>
      </c>
      <c r="O55" s="118"/>
      <c r="P55" s="3"/>
      <c r="Q55" s="3"/>
      <c r="R55" s="9"/>
    </row>
    <row r="56" spans="2:18" ht="16" thickBot="1">
      <c r="B56" s="17" t="s">
        <v>16</v>
      </c>
      <c r="F56" s="16"/>
      <c r="L56" s="8"/>
      <c r="M56" s="7"/>
      <c r="N56" s="7"/>
      <c r="O56" s="7"/>
      <c r="P56" s="7"/>
      <c r="Q56" s="7"/>
      <c r="R56" s="6"/>
    </row>
    <row r="57" spans="2:18">
      <c r="B57" s="17" t="s">
        <v>15</v>
      </c>
    </row>
    <row r="58" spans="2:18" ht="16" thickBot="1">
      <c r="B58" s="17" t="s">
        <v>14</v>
      </c>
      <c r="F58" s="16"/>
    </row>
    <row r="59" spans="2:18">
      <c r="L59" s="15" t="s">
        <v>210</v>
      </c>
      <c r="M59" s="14"/>
      <c r="N59" s="14"/>
      <c r="O59" s="14"/>
      <c r="P59" s="14"/>
      <c r="Q59" s="14"/>
      <c r="R59" s="13"/>
    </row>
    <row r="60" spans="2:18">
      <c r="B60" s="12"/>
      <c r="F60"/>
      <c r="L60" s="10"/>
      <c r="M60" s="3" t="s">
        <v>38</v>
      </c>
      <c r="N60" s="3"/>
      <c r="O60" s="26"/>
      <c r="P60" s="3"/>
      <c r="Q60" s="25"/>
      <c r="R60" s="9"/>
    </row>
    <row r="61" spans="2:18">
      <c r="L61" s="24" t="s">
        <v>35</v>
      </c>
      <c r="M61" s="23" t="s">
        <v>34</v>
      </c>
      <c r="N61" s="22" t="s">
        <v>33</v>
      </c>
      <c r="O61" s="21" t="s">
        <v>32</v>
      </c>
      <c r="P61" s="3"/>
      <c r="R61" s="9"/>
    </row>
    <row r="62" spans="2:18">
      <c r="B62"/>
      <c r="F62"/>
      <c r="L62" s="19" t="s">
        <v>29</v>
      </c>
      <c r="M62" s="18">
        <v>0.25074074074074076</v>
      </c>
      <c r="N62" s="18">
        <v>0.58333333333333337</v>
      </c>
      <c r="O62" s="113">
        <f>N62-M62</f>
        <v>0.33259259259259261</v>
      </c>
      <c r="P62" s="3"/>
      <c r="Q62" s="3" t="s">
        <v>28</v>
      </c>
      <c r="R62" s="9"/>
    </row>
    <row r="63" spans="2:18" ht="23">
      <c r="B63" s="5" t="s">
        <v>10</v>
      </c>
      <c r="F63"/>
      <c r="L63" s="19" t="s">
        <v>25</v>
      </c>
      <c r="M63" s="18">
        <v>0.24931712962962962</v>
      </c>
      <c r="N63" s="18">
        <v>0.59936342592592595</v>
      </c>
      <c r="O63" s="113">
        <f t="shared" ref="O63:O66" si="0">N63-M63</f>
        <v>0.35004629629629636</v>
      </c>
      <c r="P63" s="3"/>
      <c r="Q63" s="114"/>
      <c r="R63" s="9"/>
    </row>
    <row r="64" spans="2:18">
      <c r="C64" s="1" t="s">
        <v>160</v>
      </c>
      <c r="L64" s="19" t="s">
        <v>22</v>
      </c>
      <c r="M64" s="18">
        <v>0.2465509259259259</v>
      </c>
      <c r="N64" s="18">
        <v>0.58497685185185189</v>
      </c>
      <c r="O64" s="113">
        <f t="shared" si="0"/>
        <v>0.33842592592592602</v>
      </c>
      <c r="P64" s="3"/>
      <c r="Q64" s="3"/>
      <c r="R64" s="9"/>
    </row>
    <row r="65" spans="2:18">
      <c r="B65" s="4" t="s">
        <v>9</v>
      </c>
      <c r="C65" s="11"/>
      <c r="D65" s="3"/>
      <c r="E65" s="4" t="s">
        <v>8</v>
      </c>
      <c r="F65" s="4"/>
      <c r="L65" s="19" t="s">
        <v>19</v>
      </c>
      <c r="M65" s="18">
        <v>0.2534837962962963</v>
      </c>
      <c r="N65" s="18">
        <v>0.58743055555555557</v>
      </c>
      <c r="O65" s="113">
        <f t="shared" si="0"/>
        <v>0.33394675925925926</v>
      </c>
      <c r="P65" s="3"/>
      <c r="Q65" s="114"/>
      <c r="R65" s="9"/>
    </row>
    <row r="66" spans="2:18">
      <c r="B66" s="4" t="s">
        <v>7</v>
      </c>
      <c r="C66" s="11"/>
      <c r="D66" s="3"/>
      <c r="E66" s="4" t="s">
        <v>6</v>
      </c>
      <c r="F66" s="3"/>
      <c r="L66" s="19" t="s">
        <v>18</v>
      </c>
      <c r="M66" s="18">
        <v>0.25005787037037036</v>
      </c>
      <c r="N66" s="18">
        <v>0.58268518518518519</v>
      </c>
      <c r="O66" s="113">
        <f t="shared" si="0"/>
        <v>0.33262731481481483</v>
      </c>
      <c r="P66" s="3"/>
      <c r="Q66" s="3"/>
      <c r="R66" s="9"/>
    </row>
    <row r="67" spans="2:18" ht="16" thickBot="1">
      <c r="B67" s="4" t="s">
        <v>5</v>
      </c>
      <c r="C67" s="11"/>
      <c r="D67" s="3"/>
      <c r="E67" s="4" t="s">
        <v>4</v>
      </c>
      <c r="F67" s="4"/>
      <c r="L67" s="8"/>
      <c r="M67" s="7"/>
      <c r="N67" s="7"/>
      <c r="O67" s="7"/>
      <c r="P67" s="7"/>
      <c r="Q67" s="7"/>
      <c r="R67" s="6"/>
    </row>
    <row r="68" spans="2:18">
      <c r="B68" s="4" t="s">
        <v>3</v>
      </c>
      <c r="C68" s="11"/>
      <c r="D68" s="3"/>
      <c r="E68" s="4" t="s">
        <v>2</v>
      </c>
      <c r="F68" s="4"/>
    </row>
    <row r="69" spans="2:18">
      <c r="B69" s="4" t="s">
        <v>1</v>
      </c>
      <c r="C69" s="11"/>
      <c r="D69" s="3"/>
      <c r="E69" s="4" t="s">
        <v>0</v>
      </c>
      <c r="F69" s="4"/>
    </row>
    <row r="70" spans="2:18" ht="16" thickBot="1">
      <c r="B70" s="2"/>
      <c r="C70" s="3"/>
      <c r="D70" s="3"/>
      <c r="E70" s="3"/>
      <c r="F70" s="2"/>
    </row>
    <row r="71" spans="2:18">
      <c r="L71" s="15" t="s">
        <v>211</v>
      </c>
      <c r="M71" s="14"/>
      <c r="N71" s="14"/>
      <c r="O71" s="14"/>
      <c r="P71" s="14"/>
      <c r="Q71" s="14"/>
      <c r="R71" s="13"/>
    </row>
    <row r="72" spans="2:18">
      <c r="L72" s="10"/>
      <c r="M72" s="3"/>
      <c r="N72" s="3"/>
      <c r="O72" s="3"/>
      <c r="P72" s="3"/>
      <c r="Q72" s="3"/>
      <c r="R72" s="9"/>
    </row>
    <row r="73" spans="2:18">
      <c r="L73" s="10"/>
      <c r="M73" s="3"/>
      <c r="N73" s="3"/>
      <c r="O73" s="3"/>
      <c r="P73" s="3"/>
      <c r="Q73" s="3"/>
      <c r="R73" s="9"/>
    </row>
    <row r="74" spans="2:18">
      <c r="L74" s="10"/>
      <c r="M74" s="11"/>
      <c r="N74" s="3" t="s">
        <v>13</v>
      </c>
      <c r="O74" s="3"/>
      <c r="P74" s="3"/>
      <c r="Q74" s="3"/>
      <c r="R74" s="9"/>
    </row>
    <row r="75" spans="2:18">
      <c r="L75" s="10"/>
      <c r="M75" s="3"/>
      <c r="N75" s="3"/>
      <c r="P75" s="11"/>
      <c r="Q75" s="3" t="s">
        <v>12</v>
      </c>
      <c r="R75" s="3"/>
    </row>
    <row r="76" spans="2:18">
      <c r="B76" s="3"/>
      <c r="C76" s="3"/>
      <c r="D76" s="3"/>
      <c r="E76" s="3"/>
      <c r="F76" s="3"/>
      <c r="L76" s="10"/>
      <c r="M76" s="11"/>
      <c r="N76" s="3" t="s">
        <v>11</v>
      </c>
      <c r="O76" s="3"/>
      <c r="P76" s="3"/>
      <c r="Q76" s="3"/>
      <c r="R76" s="9"/>
    </row>
    <row r="77" spans="2:18">
      <c r="B77" s="2"/>
      <c r="C77" s="3"/>
      <c r="D77" s="3"/>
      <c r="E77" s="3"/>
      <c r="F77" s="2"/>
      <c r="L77" s="10"/>
      <c r="M77" s="3"/>
      <c r="N77" s="3"/>
      <c r="O77" s="3"/>
      <c r="P77" s="3"/>
      <c r="Q77" s="3"/>
      <c r="R77" s="9"/>
    </row>
    <row r="78" spans="2:18" ht="16" thickBot="1">
      <c r="B78" s="3"/>
      <c r="C78" s="3"/>
      <c r="D78" s="3"/>
      <c r="E78" s="3"/>
      <c r="F78" s="3"/>
      <c r="L78" s="8"/>
      <c r="M78" s="7"/>
      <c r="N78" s="7"/>
      <c r="O78" s="7"/>
      <c r="P78" s="7"/>
      <c r="Q78" s="7"/>
      <c r="R78" s="6"/>
    </row>
    <row r="79" spans="2:18">
      <c r="B79" s="2"/>
      <c r="C79" s="3"/>
      <c r="D79" s="3"/>
      <c r="E79" s="3"/>
      <c r="F79" s="2"/>
    </row>
  </sheetData>
  <mergeCells count="26">
    <mergeCell ref="B31:D31"/>
    <mergeCell ref="B32:D32"/>
    <mergeCell ref="B22:D22"/>
    <mergeCell ref="B27:D27"/>
    <mergeCell ref="B28:D28"/>
    <mergeCell ref="B29:D29"/>
    <mergeCell ref="B30:D30"/>
    <mergeCell ref="B23:D23"/>
    <mergeCell ref="B24:D24"/>
    <mergeCell ref="B25:D25"/>
    <mergeCell ref="B26:D26"/>
    <mergeCell ref="B52:E52"/>
    <mergeCell ref="B53:E53"/>
    <mergeCell ref="B48:E48"/>
    <mergeCell ref="B49:E49"/>
    <mergeCell ref="B50:E50"/>
    <mergeCell ref="B51:E51"/>
    <mergeCell ref="B46:E46"/>
    <mergeCell ref="B47:E47"/>
    <mergeCell ref="B33:D33"/>
    <mergeCell ref="B40:E40"/>
    <mergeCell ref="B41:E41"/>
    <mergeCell ref="B42:E42"/>
    <mergeCell ref="B43:E43"/>
    <mergeCell ref="B44:E44"/>
    <mergeCell ref="B45:E45"/>
  </mergeCells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4"/>
  <dimension ref="A2:H27"/>
  <sheetViews>
    <sheetView workbookViewId="0">
      <selection activeCell="L18" sqref="L18"/>
    </sheetView>
  </sheetViews>
  <sheetFormatPr defaultRowHeight="12.5"/>
  <cols>
    <col min="1" max="1" width="12.26953125" style="41" customWidth="1"/>
    <col min="2" max="2" width="10.453125" style="41" customWidth="1"/>
    <col min="3" max="3" width="11.7265625" style="41" customWidth="1"/>
    <col min="4" max="4" width="10.453125" style="41" customWidth="1"/>
    <col min="5" max="5" width="13.7265625" style="41" customWidth="1"/>
    <col min="6" max="6" width="11.7265625" style="41" customWidth="1"/>
    <col min="7" max="7" width="11.26953125" style="41" bestFit="1" customWidth="1"/>
    <col min="8" max="256" width="9.1796875" style="41"/>
    <col min="257" max="257" width="12.26953125" style="41" customWidth="1"/>
    <col min="258" max="258" width="10.453125" style="41" customWidth="1"/>
    <col min="259" max="259" width="11.7265625" style="41" customWidth="1"/>
    <col min="260" max="260" width="10.453125" style="41" customWidth="1"/>
    <col min="261" max="261" width="9.1796875" style="41"/>
    <col min="262" max="262" width="11.7265625" style="41" customWidth="1"/>
    <col min="263" max="263" width="11.26953125" style="41" bestFit="1" customWidth="1"/>
    <col min="264" max="512" width="9.1796875" style="41"/>
    <col min="513" max="513" width="12.26953125" style="41" customWidth="1"/>
    <col min="514" max="514" width="10.453125" style="41" customWidth="1"/>
    <col min="515" max="515" width="11.7265625" style="41" customWidth="1"/>
    <col min="516" max="516" width="10.453125" style="41" customWidth="1"/>
    <col min="517" max="517" width="9.1796875" style="41"/>
    <col min="518" max="518" width="11.7265625" style="41" customWidth="1"/>
    <col min="519" max="519" width="11.26953125" style="41" bestFit="1" customWidth="1"/>
    <col min="520" max="768" width="9.1796875" style="41"/>
    <col min="769" max="769" width="12.26953125" style="41" customWidth="1"/>
    <col min="770" max="770" width="10.453125" style="41" customWidth="1"/>
    <col min="771" max="771" width="11.7265625" style="41" customWidth="1"/>
    <col min="772" max="772" width="10.453125" style="41" customWidth="1"/>
    <col min="773" max="773" width="9.1796875" style="41"/>
    <col min="774" max="774" width="11.7265625" style="41" customWidth="1"/>
    <col min="775" max="775" width="11.26953125" style="41" bestFit="1" customWidth="1"/>
    <col min="776" max="1024" width="9.1796875" style="41"/>
    <col min="1025" max="1025" width="12.26953125" style="41" customWidth="1"/>
    <col min="1026" max="1026" width="10.453125" style="41" customWidth="1"/>
    <col min="1027" max="1027" width="11.7265625" style="41" customWidth="1"/>
    <col min="1028" max="1028" width="10.453125" style="41" customWidth="1"/>
    <col min="1029" max="1029" width="9.1796875" style="41"/>
    <col min="1030" max="1030" width="11.7265625" style="41" customWidth="1"/>
    <col min="1031" max="1031" width="11.26953125" style="41" bestFit="1" customWidth="1"/>
    <col min="1032" max="1280" width="9.1796875" style="41"/>
    <col min="1281" max="1281" width="12.26953125" style="41" customWidth="1"/>
    <col min="1282" max="1282" width="10.453125" style="41" customWidth="1"/>
    <col min="1283" max="1283" width="11.7265625" style="41" customWidth="1"/>
    <col min="1284" max="1284" width="10.453125" style="41" customWidth="1"/>
    <col min="1285" max="1285" width="9.1796875" style="41"/>
    <col min="1286" max="1286" width="11.7265625" style="41" customWidth="1"/>
    <col min="1287" max="1287" width="11.26953125" style="41" bestFit="1" customWidth="1"/>
    <col min="1288" max="1536" width="9.1796875" style="41"/>
    <col min="1537" max="1537" width="12.26953125" style="41" customWidth="1"/>
    <col min="1538" max="1538" width="10.453125" style="41" customWidth="1"/>
    <col min="1539" max="1539" width="11.7265625" style="41" customWidth="1"/>
    <col min="1540" max="1540" width="10.453125" style="41" customWidth="1"/>
    <col min="1541" max="1541" width="9.1796875" style="41"/>
    <col min="1542" max="1542" width="11.7265625" style="41" customWidth="1"/>
    <col min="1543" max="1543" width="11.26953125" style="41" bestFit="1" customWidth="1"/>
    <col min="1544" max="1792" width="9.1796875" style="41"/>
    <col min="1793" max="1793" width="12.26953125" style="41" customWidth="1"/>
    <col min="1794" max="1794" width="10.453125" style="41" customWidth="1"/>
    <col min="1795" max="1795" width="11.7265625" style="41" customWidth="1"/>
    <col min="1796" max="1796" width="10.453125" style="41" customWidth="1"/>
    <col min="1797" max="1797" width="9.1796875" style="41"/>
    <col min="1798" max="1798" width="11.7265625" style="41" customWidth="1"/>
    <col min="1799" max="1799" width="11.26953125" style="41" bestFit="1" customWidth="1"/>
    <col min="1800" max="2048" width="9.1796875" style="41"/>
    <col min="2049" max="2049" width="12.26953125" style="41" customWidth="1"/>
    <col min="2050" max="2050" width="10.453125" style="41" customWidth="1"/>
    <col min="2051" max="2051" width="11.7265625" style="41" customWidth="1"/>
    <col min="2052" max="2052" width="10.453125" style="41" customWidth="1"/>
    <col min="2053" max="2053" width="9.1796875" style="41"/>
    <col min="2054" max="2054" width="11.7265625" style="41" customWidth="1"/>
    <col min="2055" max="2055" width="11.26953125" style="41" bestFit="1" customWidth="1"/>
    <col min="2056" max="2304" width="9.1796875" style="41"/>
    <col min="2305" max="2305" width="12.26953125" style="41" customWidth="1"/>
    <col min="2306" max="2306" width="10.453125" style="41" customWidth="1"/>
    <col min="2307" max="2307" width="11.7265625" style="41" customWidth="1"/>
    <col min="2308" max="2308" width="10.453125" style="41" customWidth="1"/>
    <col min="2309" max="2309" width="9.1796875" style="41"/>
    <col min="2310" max="2310" width="11.7265625" style="41" customWidth="1"/>
    <col min="2311" max="2311" width="11.26953125" style="41" bestFit="1" customWidth="1"/>
    <col min="2312" max="2560" width="9.1796875" style="41"/>
    <col min="2561" max="2561" width="12.26953125" style="41" customWidth="1"/>
    <col min="2562" max="2562" width="10.453125" style="41" customWidth="1"/>
    <col min="2563" max="2563" width="11.7265625" style="41" customWidth="1"/>
    <col min="2564" max="2564" width="10.453125" style="41" customWidth="1"/>
    <col min="2565" max="2565" width="9.1796875" style="41"/>
    <col min="2566" max="2566" width="11.7265625" style="41" customWidth="1"/>
    <col min="2567" max="2567" width="11.26953125" style="41" bestFit="1" customWidth="1"/>
    <col min="2568" max="2816" width="9.1796875" style="41"/>
    <col min="2817" max="2817" width="12.26953125" style="41" customWidth="1"/>
    <col min="2818" max="2818" width="10.453125" style="41" customWidth="1"/>
    <col min="2819" max="2819" width="11.7265625" style="41" customWidth="1"/>
    <col min="2820" max="2820" width="10.453125" style="41" customWidth="1"/>
    <col min="2821" max="2821" width="9.1796875" style="41"/>
    <col min="2822" max="2822" width="11.7265625" style="41" customWidth="1"/>
    <col min="2823" max="2823" width="11.26953125" style="41" bestFit="1" customWidth="1"/>
    <col min="2824" max="3072" width="9.1796875" style="41"/>
    <col min="3073" max="3073" width="12.26953125" style="41" customWidth="1"/>
    <col min="3074" max="3074" width="10.453125" style="41" customWidth="1"/>
    <col min="3075" max="3075" width="11.7265625" style="41" customWidth="1"/>
    <col min="3076" max="3076" width="10.453125" style="41" customWidth="1"/>
    <col min="3077" max="3077" width="9.1796875" style="41"/>
    <col min="3078" max="3078" width="11.7265625" style="41" customWidth="1"/>
    <col min="3079" max="3079" width="11.26953125" style="41" bestFit="1" customWidth="1"/>
    <col min="3080" max="3328" width="9.1796875" style="41"/>
    <col min="3329" max="3329" width="12.26953125" style="41" customWidth="1"/>
    <col min="3330" max="3330" width="10.453125" style="41" customWidth="1"/>
    <col min="3331" max="3331" width="11.7265625" style="41" customWidth="1"/>
    <col min="3332" max="3332" width="10.453125" style="41" customWidth="1"/>
    <col min="3333" max="3333" width="9.1796875" style="41"/>
    <col min="3334" max="3334" width="11.7265625" style="41" customWidth="1"/>
    <col min="3335" max="3335" width="11.26953125" style="41" bestFit="1" customWidth="1"/>
    <col min="3336" max="3584" width="9.1796875" style="41"/>
    <col min="3585" max="3585" width="12.26953125" style="41" customWidth="1"/>
    <col min="3586" max="3586" width="10.453125" style="41" customWidth="1"/>
    <col min="3587" max="3587" width="11.7265625" style="41" customWidth="1"/>
    <col min="3588" max="3588" width="10.453125" style="41" customWidth="1"/>
    <col min="3589" max="3589" width="9.1796875" style="41"/>
    <col min="3590" max="3590" width="11.7265625" style="41" customWidth="1"/>
    <col min="3591" max="3591" width="11.26953125" style="41" bestFit="1" customWidth="1"/>
    <col min="3592" max="3840" width="9.1796875" style="41"/>
    <col min="3841" max="3841" width="12.26953125" style="41" customWidth="1"/>
    <col min="3842" max="3842" width="10.453125" style="41" customWidth="1"/>
    <col min="3843" max="3843" width="11.7265625" style="41" customWidth="1"/>
    <col min="3844" max="3844" width="10.453125" style="41" customWidth="1"/>
    <col min="3845" max="3845" width="9.1796875" style="41"/>
    <col min="3846" max="3846" width="11.7265625" style="41" customWidth="1"/>
    <col min="3847" max="3847" width="11.26953125" style="41" bestFit="1" customWidth="1"/>
    <col min="3848" max="4096" width="9.1796875" style="41"/>
    <col min="4097" max="4097" width="12.26953125" style="41" customWidth="1"/>
    <col min="4098" max="4098" width="10.453125" style="41" customWidth="1"/>
    <col min="4099" max="4099" width="11.7265625" style="41" customWidth="1"/>
    <col min="4100" max="4100" width="10.453125" style="41" customWidth="1"/>
    <col min="4101" max="4101" width="9.1796875" style="41"/>
    <col min="4102" max="4102" width="11.7265625" style="41" customWidth="1"/>
    <col min="4103" max="4103" width="11.26953125" style="41" bestFit="1" customWidth="1"/>
    <col min="4104" max="4352" width="9.1796875" style="41"/>
    <col min="4353" max="4353" width="12.26953125" style="41" customWidth="1"/>
    <col min="4354" max="4354" width="10.453125" style="41" customWidth="1"/>
    <col min="4355" max="4355" width="11.7265625" style="41" customWidth="1"/>
    <col min="4356" max="4356" width="10.453125" style="41" customWidth="1"/>
    <col min="4357" max="4357" width="9.1796875" style="41"/>
    <col min="4358" max="4358" width="11.7265625" style="41" customWidth="1"/>
    <col min="4359" max="4359" width="11.26953125" style="41" bestFit="1" customWidth="1"/>
    <col min="4360" max="4608" width="9.1796875" style="41"/>
    <col min="4609" max="4609" width="12.26953125" style="41" customWidth="1"/>
    <col min="4610" max="4610" width="10.453125" style="41" customWidth="1"/>
    <col min="4611" max="4611" width="11.7265625" style="41" customWidth="1"/>
    <col min="4612" max="4612" width="10.453125" style="41" customWidth="1"/>
    <col min="4613" max="4613" width="9.1796875" style="41"/>
    <col min="4614" max="4614" width="11.7265625" style="41" customWidth="1"/>
    <col min="4615" max="4615" width="11.26953125" style="41" bestFit="1" customWidth="1"/>
    <col min="4616" max="4864" width="9.1796875" style="41"/>
    <col min="4865" max="4865" width="12.26953125" style="41" customWidth="1"/>
    <col min="4866" max="4866" width="10.453125" style="41" customWidth="1"/>
    <col min="4867" max="4867" width="11.7265625" style="41" customWidth="1"/>
    <col min="4868" max="4868" width="10.453125" style="41" customWidth="1"/>
    <col min="4869" max="4869" width="9.1796875" style="41"/>
    <col min="4870" max="4870" width="11.7265625" style="41" customWidth="1"/>
    <col min="4871" max="4871" width="11.26953125" style="41" bestFit="1" customWidth="1"/>
    <col min="4872" max="5120" width="9.1796875" style="41"/>
    <col min="5121" max="5121" width="12.26953125" style="41" customWidth="1"/>
    <col min="5122" max="5122" width="10.453125" style="41" customWidth="1"/>
    <col min="5123" max="5123" width="11.7265625" style="41" customWidth="1"/>
    <col min="5124" max="5124" width="10.453125" style="41" customWidth="1"/>
    <col min="5125" max="5125" width="9.1796875" style="41"/>
    <col min="5126" max="5126" width="11.7265625" style="41" customWidth="1"/>
    <col min="5127" max="5127" width="11.26953125" style="41" bestFit="1" customWidth="1"/>
    <col min="5128" max="5376" width="9.1796875" style="41"/>
    <col min="5377" max="5377" width="12.26953125" style="41" customWidth="1"/>
    <col min="5378" max="5378" width="10.453125" style="41" customWidth="1"/>
    <col min="5379" max="5379" width="11.7265625" style="41" customWidth="1"/>
    <col min="5380" max="5380" width="10.453125" style="41" customWidth="1"/>
    <col min="5381" max="5381" width="9.1796875" style="41"/>
    <col min="5382" max="5382" width="11.7265625" style="41" customWidth="1"/>
    <col min="5383" max="5383" width="11.26953125" style="41" bestFit="1" customWidth="1"/>
    <col min="5384" max="5632" width="9.1796875" style="41"/>
    <col min="5633" max="5633" width="12.26953125" style="41" customWidth="1"/>
    <col min="5634" max="5634" width="10.453125" style="41" customWidth="1"/>
    <col min="5635" max="5635" width="11.7265625" style="41" customWidth="1"/>
    <col min="5636" max="5636" width="10.453125" style="41" customWidth="1"/>
    <col min="5637" max="5637" width="9.1796875" style="41"/>
    <col min="5638" max="5638" width="11.7265625" style="41" customWidth="1"/>
    <col min="5639" max="5639" width="11.26953125" style="41" bestFit="1" customWidth="1"/>
    <col min="5640" max="5888" width="9.1796875" style="41"/>
    <col min="5889" max="5889" width="12.26953125" style="41" customWidth="1"/>
    <col min="5890" max="5890" width="10.453125" style="41" customWidth="1"/>
    <col min="5891" max="5891" width="11.7265625" style="41" customWidth="1"/>
    <col min="5892" max="5892" width="10.453125" style="41" customWidth="1"/>
    <col min="5893" max="5893" width="9.1796875" style="41"/>
    <col min="5894" max="5894" width="11.7265625" style="41" customWidth="1"/>
    <col min="5895" max="5895" width="11.26953125" style="41" bestFit="1" customWidth="1"/>
    <col min="5896" max="6144" width="9.1796875" style="41"/>
    <col min="6145" max="6145" width="12.26953125" style="41" customWidth="1"/>
    <col min="6146" max="6146" width="10.453125" style="41" customWidth="1"/>
    <col min="6147" max="6147" width="11.7265625" style="41" customWidth="1"/>
    <col min="6148" max="6148" width="10.453125" style="41" customWidth="1"/>
    <col min="6149" max="6149" width="9.1796875" style="41"/>
    <col min="6150" max="6150" width="11.7265625" style="41" customWidth="1"/>
    <col min="6151" max="6151" width="11.26953125" style="41" bestFit="1" customWidth="1"/>
    <col min="6152" max="6400" width="9.1796875" style="41"/>
    <col min="6401" max="6401" width="12.26953125" style="41" customWidth="1"/>
    <col min="6402" max="6402" width="10.453125" style="41" customWidth="1"/>
    <col min="6403" max="6403" width="11.7265625" style="41" customWidth="1"/>
    <col min="6404" max="6404" width="10.453125" style="41" customWidth="1"/>
    <col min="6405" max="6405" width="9.1796875" style="41"/>
    <col min="6406" max="6406" width="11.7265625" style="41" customWidth="1"/>
    <col min="6407" max="6407" width="11.26953125" style="41" bestFit="1" customWidth="1"/>
    <col min="6408" max="6656" width="9.1796875" style="41"/>
    <col min="6657" max="6657" width="12.26953125" style="41" customWidth="1"/>
    <col min="6658" max="6658" width="10.453125" style="41" customWidth="1"/>
    <col min="6659" max="6659" width="11.7265625" style="41" customWidth="1"/>
    <col min="6660" max="6660" width="10.453125" style="41" customWidth="1"/>
    <col min="6661" max="6661" width="9.1796875" style="41"/>
    <col min="6662" max="6662" width="11.7265625" style="41" customWidth="1"/>
    <col min="6663" max="6663" width="11.26953125" style="41" bestFit="1" customWidth="1"/>
    <col min="6664" max="6912" width="9.1796875" style="41"/>
    <col min="6913" max="6913" width="12.26953125" style="41" customWidth="1"/>
    <col min="6914" max="6914" width="10.453125" style="41" customWidth="1"/>
    <col min="6915" max="6915" width="11.7265625" style="41" customWidth="1"/>
    <col min="6916" max="6916" width="10.453125" style="41" customWidth="1"/>
    <col min="6917" max="6917" width="9.1796875" style="41"/>
    <col min="6918" max="6918" width="11.7265625" style="41" customWidth="1"/>
    <col min="6919" max="6919" width="11.26953125" style="41" bestFit="1" customWidth="1"/>
    <col min="6920" max="7168" width="9.1796875" style="41"/>
    <col min="7169" max="7169" width="12.26953125" style="41" customWidth="1"/>
    <col min="7170" max="7170" width="10.453125" style="41" customWidth="1"/>
    <col min="7171" max="7171" width="11.7265625" style="41" customWidth="1"/>
    <col min="7172" max="7172" width="10.453125" style="41" customWidth="1"/>
    <col min="7173" max="7173" width="9.1796875" style="41"/>
    <col min="7174" max="7174" width="11.7265625" style="41" customWidth="1"/>
    <col min="7175" max="7175" width="11.26953125" style="41" bestFit="1" customWidth="1"/>
    <col min="7176" max="7424" width="9.1796875" style="41"/>
    <col min="7425" max="7425" width="12.26953125" style="41" customWidth="1"/>
    <col min="7426" max="7426" width="10.453125" style="41" customWidth="1"/>
    <col min="7427" max="7427" width="11.7265625" style="41" customWidth="1"/>
    <col min="7428" max="7428" width="10.453125" style="41" customWidth="1"/>
    <col min="7429" max="7429" width="9.1796875" style="41"/>
    <col min="7430" max="7430" width="11.7265625" style="41" customWidth="1"/>
    <col min="7431" max="7431" width="11.26953125" style="41" bestFit="1" customWidth="1"/>
    <col min="7432" max="7680" width="9.1796875" style="41"/>
    <col min="7681" max="7681" width="12.26953125" style="41" customWidth="1"/>
    <col min="7682" max="7682" width="10.453125" style="41" customWidth="1"/>
    <col min="7683" max="7683" width="11.7265625" style="41" customWidth="1"/>
    <col min="7684" max="7684" width="10.453125" style="41" customWidth="1"/>
    <col min="7685" max="7685" width="9.1796875" style="41"/>
    <col min="7686" max="7686" width="11.7265625" style="41" customWidth="1"/>
    <col min="7687" max="7687" width="11.26953125" style="41" bestFit="1" customWidth="1"/>
    <col min="7688" max="7936" width="9.1796875" style="41"/>
    <col min="7937" max="7937" width="12.26953125" style="41" customWidth="1"/>
    <col min="7938" max="7938" width="10.453125" style="41" customWidth="1"/>
    <col min="7939" max="7939" width="11.7265625" style="41" customWidth="1"/>
    <col min="7940" max="7940" width="10.453125" style="41" customWidth="1"/>
    <col min="7941" max="7941" width="9.1796875" style="41"/>
    <col min="7942" max="7942" width="11.7265625" style="41" customWidth="1"/>
    <col min="7943" max="7943" width="11.26953125" style="41" bestFit="1" customWidth="1"/>
    <col min="7944" max="8192" width="9.1796875" style="41"/>
    <col min="8193" max="8193" width="12.26953125" style="41" customWidth="1"/>
    <col min="8194" max="8194" width="10.453125" style="41" customWidth="1"/>
    <col min="8195" max="8195" width="11.7265625" style="41" customWidth="1"/>
    <col min="8196" max="8196" width="10.453125" style="41" customWidth="1"/>
    <col min="8197" max="8197" width="9.1796875" style="41"/>
    <col min="8198" max="8198" width="11.7265625" style="41" customWidth="1"/>
    <col min="8199" max="8199" width="11.26953125" style="41" bestFit="1" customWidth="1"/>
    <col min="8200" max="8448" width="9.1796875" style="41"/>
    <col min="8449" max="8449" width="12.26953125" style="41" customWidth="1"/>
    <col min="8450" max="8450" width="10.453125" style="41" customWidth="1"/>
    <col min="8451" max="8451" width="11.7265625" style="41" customWidth="1"/>
    <col min="8452" max="8452" width="10.453125" style="41" customWidth="1"/>
    <col min="8453" max="8453" width="9.1796875" style="41"/>
    <col min="8454" max="8454" width="11.7265625" style="41" customWidth="1"/>
    <col min="8455" max="8455" width="11.26953125" style="41" bestFit="1" customWidth="1"/>
    <col min="8456" max="8704" width="9.1796875" style="41"/>
    <col min="8705" max="8705" width="12.26953125" style="41" customWidth="1"/>
    <col min="8706" max="8706" width="10.453125" style="41" customWidth="1"/>
    <col min="8707" max="8707" width="11.7265625" style="41" customWidth="1"/>
    <col min="8708" max="8708" width="10.453125" style="41" customWidth="1"/>
    <col min="8709" max="8709" width="9.1796875" style="41"/>
    <col min="8710" max="8710" width="11.7265625" style="41" customWidth="1"/>
    <col min="8711" max="8711" width="11.26953125" style="41" bestFit="1" customWidth="1"/>
    <col min="8712" max="8960" width="9.1796875" style="41"/>
    <col min="8961" max="8961" width="12.26953125" style="41" customWidth="1"/>
    <col min="8962" max="8962" width="10.453125" style="41" customWidth="1"/>
    <col min="8963" max="8963" width="11.7265625" style="41" customWidth="1"/>
    <col min="8964" max="8964" width="10.453125" style="41" customWidth="1"/>
    <col min="8965" max="8965" width="9.1796875" style="41"/>
    <col min="8966" max="8966" width="11.7265625" style="41" customWidth="1"/>
    <col min="8967" max="8967" width="11.26953125" style="41" bestFit="1" customWidth="1"/>
    <col min="8968" max="9216" width="9.1796875" style="41"/>
    <col min="9217" max="9217" width="12.26953125" style="41" customWidth="1"/>
    <col min="9218" max="9218" width="10.453125" style="41" customWidth="1"/>
    <col min="9219" max="9219" width="11.7265625" style="41" customWidth="1"/>
    <col min="9220" max="9220" width="10.453125" style="41" customWidth="1"/>
    <col min="9221" max="9221" width="9.1796875" style="41"/>
    <col min="9222" max="9222" width="11.7265625" style="41" customWidth="1"/>
    <col min="9223" max="9223" width="11.26953125" style="41" bestFit="1" customWidth="1"/>
    <col min="9224" max="9472" width="9.1796875" style="41"/>
    <col min="9473" max="9473" width="12.26953125" style="41" customWidth="1"/>
    <col min="9474" max="9474" width="10.453125" style="41" customWidth="1"/>
    <col min="9475" max="9475" width="11.7265625" style="41" customWidth="1"/>
    <col min="9476" max="9476" width="10.453125" style="41" customWidth="1"/>
    <col min="9477" max="9477" width="9.1796875" style="41"/>
    <col min="9478" max="9478" width="11.7265625" style="41" customWidth="1"/>
    <col min="9479" max="9479" width="11.26953125" style="41" bestFit="1" customWidth="1"/>
    <col min="9480" max="9728" width="9.1796875" style="41"/>
    <col min="9729" max="9729" width="12.26953125" style="41" customWidth="1"/>
    <col min="9730" max="9730" width="10.453125" style="41" customWidth="1"/>
    <col min="9731" max="9731" width="11.7265625" style="41" customWidth="1"/>
    <col min="9732" max="9732" width="10.453125" style="41" customWidth="1"/>
    <col min="9733" max="9733" width="9.1796875" style="41"/>
    <col min="9734" max="9734" width="11.7265625" style="41" customWidth="1"/>
    <col min="9735" max="9735" width="11.26953125" style="41" bestFit="1" customWidth="1"/>
    <col min="9736" max="9984" width="9.1796875" style="41"/>
    <col min="9985" max="9985" width="12.26953125" style="41" customWidth="1"/>
    <col min="9986" max="9986" width="10.453125" style="41" customWidth="1"/>
    <col min="9987" max="9987" width="11.7265625" style="41" customWidth="1"/>
    <col min="9988" max="9988" width="10.453125" style="41" customWidth="1"/>
    <col min="9989" max="9989" width="9.1796875" style="41"/>
    <col min="9990" max="9990" width="11.7265625" style="41" customWidth="1"/>
    <col min="9991" max="9991" width="11.26953125" style="41" bestFit="1" customWidth="1"/>
    <col min="9992" max="10240" width="9.1796875" style="41"/>
    <col min="10241" max="10241" width="12.26953125" style="41" customWidth="1"/>
    <col min="10242" max="10242" width="10.453125" style="41" customWidth="1"/>
    <col min="10243" max="10243" width="11.7265625" style="41" customWidth="1"/>
    <col min="10244" max="10244" width="10.453125" style="41" customWidth="1"/>
    <col min="10245" max="10245" width="9.1796875" style="41"/>
    <col min="10246" max="10246" width="11.7265625" style="41" customWidth="1"/>
    <col min="10247" max="10247" width="11.26953125" style="41" bestFit="1" customWidth="1"/>
    <col min="10248" max="10496" width="9.1796875" style="41"/>
    <col min="10497" max="10497" width="12.26953125" style="41" customWidth="1"/>
    <col min="10498" max="10498" width="10.453125" style="41" customWidth="1"/>
    <col min="10499" max="10499" width="11.7265625" style="41" customWidth="1"/>
    <col min="10500" max="10500" width="10.453125" style="41" customWidth="1"/>
    <col min="10501" max="10501" width="9.1796875" style="41"/>
    <col min="10502" max="10502" width="11.7265625" style="41" customWidth="1"/>
    <col min="10503" max="10503" width="11.26953125" style="41" bestFit="1" customWidth="1"/>
    <col min="10504" max="10752" width="9.1796875" style="41"/>
    <col min="10753" max="10753" width="12.26953125" style="41" customWidth="1"/>
    <col min="10754" max="10754" width="10.453125" style="41" customWidth="1"/>
    <col min="10755" max="10755" width="11.7265625" style="41" customWidth="1"/>
    <col min="10756" max="10756" width="10.453125" style="41" customWidth="1"/>
    <col min="10757" max="10757" width="9.1796875" style="41"/>
    <col min="10758" max="10758" width="11.7265625" style="41" customWidth="1"/>
    <col min="10759" max="10759" width="11.26953125" style="41" bestFit="1" customWidth="1"/>
    <col min="10760" max="11008" width="9.1796875" style="41"/>
    <col min="11009" max="11009" width="12.26953125" style="41" customWidth="1"/>
    <col min="11010" max="11010" width="10.453125" style="41" customWidth="1"/>
    <col min="11011" max="11011" width="11.7265625" style="41" customWidth="1"/>
    <col min="11012" max="11012" width="10.453125" style="41" customWidth="1"/>
    <col min="11013" max="11013" width="9.1796875" style="41"/>
    <col min="11014" max="11014" width="11.7265625" style="41" customWidth="1"/>
    <col min="11015" max="11015" width="11.26953125" style="41" bestFit="1" customWidth="1"/>
    <col min="11016" max="11264" width="9.1796875" style="41"/>
    <col min="11265" max="11265" width="12.26953125" style="41" customWidth="1"/>
    <col min="11266" max="11266" width="10.453125" style="41" customWidth="1"/>
    <col min="11267" max="11267" width="11.7265625" style="41" customWidth="1"/>
    <col min="11268" max="11268" width="10.453125" style="41" customWidth="1"/>
    <col min="11269" max="11269" width="9.1796875" style="41"/>
    <col min="11270" max="11270" width="11.7265625" style="41" customWidth="1"/>
    <col min="11271" max="11271" width="11.26953125" style="41" bestFit="1" customWidth="1"/>
    <col min="11272" max="11520" width="9.1796875" style="41"/>
    <col min="11521" max="11521" width="12.26953125" style="41" customWidth="1"/>
    <col min="11522" max="11522" width="10.453125" style="41" customWidth="1"/>
    <col min="11523" max="11523" width="11.7265625" style="41" customWidth="1"/>
    <col min="11524" max="11524" width="10.453125" style="41" customWidth="1"/>
    <col min="11525" max="11525" width="9.1796875" style="41"/>
    <col min="11526" max="11526" width="11.7265625" style="41" customWidth="1"/>
    <col min="11527" max="11527" width="11.26953125" style="41" bestFit="1" customWidth="1"/>
    <col min="11528" max="11776" width="9.1796875" style="41"/>
    <col min="11777" max="11777" width="12.26953125" style="41" customWidth="1"/>
    <col min="11778" max="11778" width="10.453125" style="41" customWidth="1"/>
    <col min="11779" max="11779" width="11.7265625" style="41" customWidth="1"/>
    <col min="11780" max="11780" width="10.453125" style="41" customWidth="1"/>
    <col min="11781" max="11781" width="9.1796875" style="41"/>
    <col min="11782" max="11782" width="11.7265625" style="41" customWidth="1"/>
    <col min="11783" max="11783" width="11.26953125" style="41" bestFit="1" customWidth="1"/>
    <col min="11784" max="12032" width="9.1796875" style="41"/>
    <col min="12033" max="12033" width="12.26953125" style="41" customWidth="1"/>
    <col min="12034" max="12034" width="10.453125" style="41" customWidth="1"/>
    <col min="12035" max="12035" width="11.7265625" style="41" customWidth="1"/>
    <col min="12036" max="12036" width="10.453125" style="41" customWidth="1"/>
    <col min="12037" max="12037" width="9.1796875" style="41"/>
    <col min="12038" max="12038" width="11.7265625" style="41" customWidth="1"/>
    <col min="12039" max="12039" width="11.26953125" style="41" bestFit="1" customWidth="1"/>
    <col min="12040" max="12288" width="9.1796875" style="41"/>
    <col min="12289" max="12289" width="12.26953125" style="41" customWidth="1"/>
    <col min="12290" max="12290" width="10.453125" style="41" customWidth="1"/>
    <col min="12291" max="12291" width="11.7265625" style="41" customWidth="1"/>
    <col min="12292" max="12292" width="10.453125" style="41" customWidth="1"/>
    <col min="12293" max="12293" width="9.1796875" style="41"/>
    <col min="12294" max="12294" width="11.7265625" style="41" customWidth="1"/>
    <col min="12295" max="12295" width="11.26953125" style="41" bestFit="1" customWidth="1"/>
    <col min="12296" max="12544" width="9.1796875" style="41"/>
    <col min="12545" max="12545" width="12.26953125" style="41" customWidth="1"/>
    <col min="12546" max="12546" width="10.453125" style="41" customWidth="1"/>
    <col min="12547" max="12547" width="11.7265625" style="41" customWidth="1"/>
    <col min="12548" max="12548" width="10.453125" style="41" customWidth="1"/>
    <col min="12549" max="12549" width="9.1796875" style="41"/>
    <col min="12550" max="12550" width="11.7265625" style="41" customWidth="1"/>
    <col min="12551" max="12551" width="11.26953125" style="41" bestFit="1" customWidth="1"/>
    <col min="12552" max="12800" width="9.1796875" style="41"/>
    <col min="12801" max="12801" width="12.26953125" style="41" customWidth="1"/>
    <col min="12802" max="12802" width="10.453125" style="41" customWidth="1"/>
    <col min="12803" max="12803" width="11.7265625" style="41" customWidth="1"/>
    <col min="12804" max="12804" width="10.453125" style="41" customWidth="1"/>
    <col min="12805" max="12805" width="9.1796875" style="41"/>
    <col min="12806" max="12806" width="11.7265625" style="41" customWidth="1"/>
    <col min="12807" max="12807" width="11.26953125" style="41" bestFit="1" customWidth="1"/>
    <col min="12808" max="13056" width="9.1796875" style="41"/>
    <col min="13057" max="13057" width="12.26953125" style="41" customWidth="1"/>
    <col min="13058" max="13058" width="10.453125" style="41" customWidth="1"/>
    <col min="13059" max="13059" width="11.7265625" style="41" customWidth="1"/>
    <col min="13060" max="13060" width="10.453125" style="41" customWidth="1"/>
    <col min="13061" max="13061" width="9.1796875" style="41"/>
    <col min="13062" max="13062" width="11.7265625" style="41" customWidth="1"/>
    <col min="13063" max="13063" width="11.26953125" style="41" bestFit="1" customWidth="1"/>
    <col min="13064" max="13312" width="9.1796875" style="41"/>
    <col min="13313" max="13313" width="12.26953125" style="41" customWidth="1"/>
    <col min="13314" max="13314" width="10.453125" style="41" customWidth="1"/>
    <col min="13315" max="13315" width="11.7265625" style="41" customWidth="1"/>
    <col min="13316" max="13316" width="10.453125" style="41" customWidth="1"/>
    <col min="13317" max="13317" width="9.1796875" style="41"/>
    <col min="13318" max="13318" width="11.7265625" style="41" customWidth="1"/>
    <col min="13319" max="13319" width="11.26953125" style="41" bestFit="1" customWidth="1"/>
    <col min="13320" max="13568" width="9.1796875" style="41"/>
    <col min="13569" max="13569" width="12.26953125" style="41" customWidth="1"/>
    <col min="13570" max="13570" width="10.453125" style="41" customWidth="1"/>
    <col min="13571" max="13571" width="11.7265625" style="41" customWidth="1"/>
    <col min="13572" max="13572" width="10.453125" style="41" customWidth="1"/>
    <col min="13573" max="13573" width="9.1796875" style="41"/>
    <col min="13574" max="13574" width="11.7265625" style="41" customWidth="1"/>
    <col min="13575" max="13575" width="11.26953125" style="41" bestFit="1" customWidth="1"/>
    <col min="13576" max="13824" width="9.1796875" style="41"/>
    <col min="13825" max="13825" width="12.26953125" style="41" customWidth="1"/>
    <col min="13826" max="13826" width="10.453125" style="41" customWidth="1"/>
    <col min="13827" max="13827" width="11.7265625" style="41" customWidth="1"/>
    <col min="13828" max="13828" width="10.453125" style="41" customWidth="1"/>
    <col min="13829" max="13829" width="9.1796875" style="41"/>
    <col min="13830" max="13830" width="11.7265625" style="41" customWidth="1"/>
    <col min="13831" max="13831" width="11.26953125" style="41" bestFit="1" customWidth="1"/>
    <col min="13832" max="14080" width="9.1796875" style="41"/>
    <col min="14081" max="14081" width="12.26953125" style="41" customWidth="1"/>
    <col min="14082" max="14082" width="10.453125" style="41" customWidth="1"/>
    <col min="14083" max="14083" width="11.7265625" style="41" customWidth="1"/>
    <col min="14084" max="14084" width="10.453125" style="41" customWidth="1"/>
    <col min="14085" max="14085" width="9.1796875" style="41"/>
    <col min="14086" max="14086" width="11.7265625" style="41" customWidth="1"/>
    <col min="14087" max="14087" width="11.26953125" style="41" bestFit="1" customWidth="1"/>
    <col min="14088" max="14336" width="9.1796875" style="41"/>
    <col min="14337" max="14337" width="12.26953125" style="41" customWidth="1"/>
    <col min="14338" max="14338" width="10.453125" style="41" customWidth="1"/>
    <col min="14339" max="14339" width="11.7265625" style="41" customWidth="1"/>
    <col min="14340" max="14340" width="10.453125" style="41" customWidth="1"/>
    <col min="14341" max="14341" width="9.1796875" style="41"/>
    <col min="14342" max="14342" width="11.7265625" style="41" customWidth="1"/>
    <col min="14343" max="14343" width="11.26953125" style="41" bestFit="1" customWidth="1"/>
    <col min="14344" max="14592" width="9.1796875" style="41"/>
    <col min="14593" max="14593" width="12.26953125" style="41" customWidth="1"/>
    <col min="14594" max="14594" width="10.453125" style="41" customWidth="1"/>
    <col min="14595" max="14595" width="11.7265625" style="41" customWidth="1"/>
    <col min="14596" max="14596" width="10.453125" style="41" customWidth="1"/>
    <col min="14597" max="14597" width="9.1796875" style="41"/>
    <col min="14598" max="14598" width="11.7265625" style="41" customWidth="1"/>
    <col min="14599" max="14599" width="11.26953125" style="41" bestFit="1" customWidth="1"/>
    <col min="14600" max="14848" width="9.1796875" style="41"/>
    <col min="14849" max="14849" width="12.26953125" style="41" customWidth="1"/>
    <col min="14850" max="14850" width="10.453125" style="41" customWidth="1"/>
    <col min="14851" max="14851" width="11.7265625" style="41" customWidth="1"/>
    <col min="14852" max="14852" width="10.453125" style="41" customWidth="1"/>
    <col min="14853" max="14853" width="9.1796875" style="41"/>
    <col min="14854" max="14854" width="11.7265625" style="41" customWidth="1"/>
    <col min="14855" max="14855" width="11.26953125" style="41" bestFit="1" customWidth="1"/>
    <col min="14856" max="15104" width="9.1796875" style="41"/>
    <col min="15105" max="15105" width="12.26953125" style="41" customWidth="1"/>
    <col min="15106" max="15106" width="10.453125" style="41" customWidth="1"/>
    <col min="15107" max="15107" width="11.7265625" style="41" customWidth="1"/>
    <col min="15108" max="15108" width="10.453125" style="41" customWidth="1"/>
    <col min="15109" max="15109" width="9.1796875" style="41"/>
    <col min="15110" max="15110" width="11.7265625" style="41" customWidth="1"/>
    <col min="15111" max="15111" width="11.26953125" style="41" bestFit="1" customWidth="1"/>
    <col min="15112" max="15360" width="9.1796875" style="41"/>
    <col min="15361" max="15361" width="12.26953125" style="41" customWidth="1"/>
    <col min="15362" max="15362" width="10.453125" style="41" customWidth="1"/>
    <col min="15363" max="15363" width="11.7265625" style="41" customWidth="1"/>
    <col min="15364" max="15364" width="10.453125" style="41" customWidth="1"/>
    <col min="15365" max="15365" width="9.1796875" style="41"/>
    <col min="15366" max="15366" width="11.7265625" style="41" customWidth="1"/>
    <col min="15367" max="15367" width="11.26953125" style="41" bestFit="1" customWidth="1"/>
    <col min="15368" max="15616" width="9.1796875" style="41"/>
    <col min="15617" max="15617" width="12.26953125" style="41" customWidth="1"/>
    <col min="15618" max="15618" width="10.453125" style="41" customWidth="1"/>
    <col min="15619" max="15619" width="11.7265625" style="41" customWidth="1"/>
    <col min="15620" max="15620" width="10.453125" style="41" customWidth="1"/>
    <col min="15621" max="15621" width="9.1796875" style="41"/>
    <col min="15622" max="15622" width="11.7265625" style="41" customWidth="1"/>
    <col min="15623" max="15623" width="11.26953125" style="41" bestFit="1" customWidth="1"/>
    <col min="15624" max="15872" width="9.1796875" style="41"/>
    <col min="15873" max="15873" width="12.26953125" style="41" customWidth="1"/>
    <col min="15874" max="15874" width="10.453125" style="41" customWidth="1"/>
    <col min="15875" max="15875" width="11.7265625" style="41" customWidth="1"/>
    <col min="15876" max="15876" width="10.453125" style="41" customWidth="1"/>
    <col min="15877" max="15877" width="9.1796875" style="41"/>
    <col min="15878" max="15878" width="11.7265625" style="41" customWidth="1"/>
    <col min="15879" max="15879" width="11.26953125" style="41" bestFit="1" customWidth="1"/>
    <col min="15880" max="16128" width="9.1796875" style="41"/>
    <col min="16129" max="16129" width="12.26953125" style="41" customWidth="1"/>
    <col min="16130" max="16130" width="10.453125" style="41" customWidth="1"/>
    <col min="16131" max="16131" width="11.7265625" style="41" customWidth="1"/>
    <col min="16132" max="16132" width="10.453125" style="41" customWidth="1"/>
    <col min="16133" max="16133" width="9.1796875" style="41"/>
    <col min="16134" max="16134" width="11.7265625" style="41" customWidth="1"/>
    <col min="16135" max="16135" width="11.26953125" style="41" bestFit="1" customWidth="1"/>
    <col min="16136" max="16384" width="9.1796875" style="41"/>
  </cols>
  <sheetData>
    <row r="2" spans="1:8" ht="13.5" thickBot="1">
      <c r="A2" s="115" t="s">
        <v>204</v>
      </c>
      <c r="B2" s="40"/>
      <c r="C2" s="40"/>
      <c r="D2" s="40"/>
      <c r="H2" s="40"/>
    </row>
    <row r="3" spans="1:8" ht="13">
      <c r="A3" s="42" t="s">
        <v>94</v>
      </c>
      <c r="B3" s="43"/>
      <c r="C3" s="44"/>
      <c r="H3" s="40"/>
    </row>
    <row r="4" spans="1:8">
      <c r="A4" s="45" t="s">
        <v>95</v>
      </c>
      <c r="B4" s="46"/>
      <c r="C4" s="47">
        <v>30</v>
      </c>
      <c r="D4" s="40"/>
      <c r="H4" s="40"/>
    </row>
    <row r="5" spans="1:8" ht="14.25" customHeight="1" thickBot="1">
      <c r="A5" s="48" t="s">
        <v>96</v>
      </c>
      <c r="B5" s="49"/>
      <c r="C5" s="50">
        <v>0.15</v>
      </c>
      <c r="D5" s="40"/>
      <c r="H5" s="40"/>
    </row>
    <row r="6" spans="1:8">
      <c r="A6" s="40"/>
      <c r="B6" s="40"/>
      <c r="C6" s="40"/>
      <c r="D6" s="40"/>
      <c r="H6" s="40"/>
    </row>
    <row r="7" spans="1:8">
      <c r="A7" s="40"/>
      <c r="B7" s="40"/>
      <c r="C7" s="40"/>
      <c r="D7" s="40"/>
      <c r="H7" s="40"/>
    </row>
    <row r="8" spans="1:8" ht="13">
      <c r="A8" s="115" t="s">
        <v>205</v>
      </c>
      <c r="B8" s="40"/>
      <c r="C8" s="40"/>
      <c r="D8" s="40"/>
      <c r="E8" s="40"/>
      <c r="F8" s="40"/>
      <c r="G8" s="51"/>
      <c r="H8" s="40"/>
    </row>
    <row r="9" spans="1:8" ht="26">
      <c r="A9" s="99" t="s">
        <v>97</v>
      </c>
      <c r="B9" s="99" t="s">
        <v>98</v>
      </c>
      <c r="C9" s="99" t="s">
        <v>99</v>
      </c>
      <c r="D9" s="99" t="s">
        <v>100</v>
      </c>
      <c r="E9" s="99" t="s">
        <v>169</v>
      </c>
      <c r="F9" s="99" t="s">
        <v>101</v>
      </c>
      <c r="H9" s="40"/>
    </row>
    <row r="10" spans="1:8">
      <c r="A10" s="109" t="s">
        <v>198</v>
      </c>
      <c r="B10" s="109" t="s">
        <v>193</v>
      </c>
      <c r="C10" s="95">
        <f ca="1">TODAY()-33</f>
        <v>43360</v>
      </c>
      <c r="D10" s="96">
        <f ca="1">TODAY()</f>
        <v>43393</v>
      </c>
      <c r="E10" s="97"/>
      <c r="F10" s="98"/>
      <c r="H10" s="40"/>
    </row>
    <row r="11" spans="1:8">
      <c r="A11" s="94" t="s">
        <v>103</v>
      </c>
      <c r="B11" s="109" t="s">
        <v>194</v>
      </c>
      <c r="C11" s="95">
        <f ca="1">TODAY()-35</f>
        <v>43358</v>
      </c>
      <c r="D11" s="96">
        <f t="shared" ref="D11:D14" ca="1" si="0">TODAY()</f>
        <v>43393</v>
      </c>
      <c r="E11" s="97"/>
      <c r="F11" s="98"/>
      <c r="H11" s="40"/>
    </row>
    <row r="12" spans="1:8">
      <c r="A12" s="109" t="s">
        <v>102</v>
      </c>
      <c r="B12" s="109" t="s">
        <v>195</v>
      </c>
      <c r="C12" s="95">
        <f ca="1">TODAY()-54</f>
        <v>43339</v>
      </c>
      <c r="D12" s="96">
        <f t="shared" ca="1" si="0"/>
        <v>43393</v>
      </c>
      <c r="E12" s="97"/>
      <c r="F12" s="98"/>
      <c r="H12" s="40"/>
    </row>
    <row r="13" spans="1:8">
      <c r="A13" s="109" t="s">
        <v>199</v>
      </c>
      <c r="B13" s="109" t="s">
        <v>196</v>
      </c>
      <c r="C13" s="95">
        <f ca="1">TODAY()-42</f>
        <v>43351</v>
      </c>
      <c r="D13" s="96">
        <f t="shared" ca="1" si="0"/>
        <v>43393</v>
      </c>
      <c r="E13" s="97"/>
      <c r="F13" s="98"/>
      <c r="H13" s="40"/>
    </row>
    <row r="14" spans="1:8">
      <c r="A14" s="109" t="s">
        <v>200</v>
      </c>
      <c r="B14" s="109" t="s">
        <v>197</v>
      </c>
      <c r="C14" s="95">
        <f ca="1">TODAY()-56</f>
        <v>43337</v>
      </c>
      <c r="D14" s="96">
        <f t="shared" ca="1" si="0"/>
        <v>43393</v>
      </c>
      <c r="E14" s="97"/>
      <c r="F14" s="98"/>
      <c r="H14" s="40"/>
    </row>
    <row r="15" spans="1:8">
      <c r="A15" s="40"/>
      <c r="B15" s="40"/>
      <c r="C15" s="52"/>
      <c r="D15" s="52"/>
      <c r="E15" s="40"/>
      <c r="F15" s="40"/>
      <c r="G15" s="40"/>
      <c r="H15" s="40"/>
    </row>
    <row r="16" spans="1:8" ht="13" thickBot="1">
      <c r="A16" s="40"/>
      <c r="B16" s="40"/>
      <c r="C16" s="40"/>
      <c r="D16" s="40"/>
      <c r="E16" s="40"/>
      <c r="F16" s="40"/>
      <c r="G16" s="40"/>
      <c r="H16" s="40"/>
    </row>
    <row r="17" spans="1:8" ht="13" thickBot="1">
      <c r="A17" s="40"/>
      <c r="B17" s="40"/>
      <c r="C17" s="40"/>
      <c r="D17" s="53" t="s">
        <v>104</v>
      </c>
      <c r="E17" s="54"/>
      <c r="F17" s="55">
        <f>SUM(F10:F14)</f>
        <v>0</v>
      </c>
      <c r="H17" s="100"/>
    </row>
    <row r="18" spans="1:8">
      <c r="A18" s="40"/>
      <c r="B18" s="40"/>
      <c r="C18" s="40"/>
      <c r="D18" s="40"/>
      <c r="E18" s="40"/>
      <c r="F18" s="40"/>
      <c r="G18" s="40"/>
      <c r="H18" s="40"/>
    </row>
    <row r="19" spans="1:8">
      <c r="A19"/>
    </row>
    <row r="22" spans="1:8" ht="13">
      <c r="A22" s="56"/>
    </row>
    <row r="25" spans="1:8" ht="13">
      <c r="A25" s="57"/>
    </row>
    <row r="26" spans="1:8" ht="13">
      <c r="A26" s="57"/>
    </row>
    <row r="27" spans="1:8" ht="13">
      <c r="A27" s="57"/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3"/>
  <dimension ref="A1:M31"/>
  <sheetViews>
    <sheetView workbookViewId="0">
      <selection activeCell="G16" sqref="G16"/>
    </sheetView>
  </sheetViews>
  <sheetFormatPr defaultRowHeight="12.5"/>
  <cols>
    <col min="1" max="1" width="14.90625" style="58" customWidth="1"/>
    <col min="2" max="2" width="11.81640625" style="58" customWidth="1"/>
    <col min="3" max="3" width="13.453125" style="58" customWidth="1"/>
    <col min="4" max="4" width="11.453125" style="58" customWidth="1"/>
    <col min="5" max="5" width="17.6328125" style="58" bestFit="1" customWidth="1"/>
    <col min="6" max="6" width="16.26953125" style="58" customWidth="1"/>
    <col min="7" max="7" width="14" style="58" customWidth="1"/>
    <col min="8" max="8" width="9.7265625" style="58" customWidth="1"/>
    <col min="9" max="9" width="0" style="58" hidden="1" customWidth="1"/>
    <col min="10" max="10" width="9.453125" style="58" hidden="1" customWidth="1"/>
    <col min="11" max="254" width="9.1796875" style="58"/>
    <col min="255" max="255" width="12.7265625" style="58" customWidth="1"/>
    <col min="256" max="256" width="7.81640625" style="58" customWidth="1"/>
    <col min="257" max="257" width="13.453125" style="58" customWidth="1"/>
    <col min="258" max="258" width="9" style="58" customWidth="1"/>
    <col min="259" max="259" width="12.7265625" style="58" customWidth="1"/>
    <col min="260" max="260" width="11.26953125" style="58" customWidth="1"/>
    <col min="261" max="261" width="13.1796875" style="58" customWidth="1"/>
    <col min="262" max="262" width="9.7265625" style="58" customWidth="1"/>
    <col min="263" max="263" width="7" style="58" customWidth="1"/>
    <col min="264" max="264" width="9.7265625" style="58" bestFit="1" customWidth="1"/>
    <col min="265" max="266" width="0" style="58" hidden="1" customWidth="1"/>
    <col min="267" max="510" width="9.1796875" style="58"/>
    <col min="511" max="511" width="12.7265625" style="58" customWidth="1"/>
    <col min="512" max="512" width="7.81640625" style="58" customWidth="1"/>
    <col min="513" max="513" width="13.453125" style="58" customWidth="1"/>
    <col min="514" max="514" width="9" style="58" customWidth="1"/>
    <col min="515" max="515" width="12.7265625" style="58" customWidth="1"/>
    <col min="516" max="516" width="11.26953125" style="58" customWidth="1"/>
    <col min="517" max="517" width="13.1796875" style="58" customWidth="1"/>
    <col min="518" max="518" width="9.7265625" style="58" customWidth="1"/>
    <col min="519" max="519" width="7" style="58" customWidth="1"/>
    <col min="520" max="520" width="9.7265625" style="58" bestFit="1" customWidth="1"/>
    <col min="521" max="522" width="0" style="58" hidden="1" customWidth="1"/>
    <col min="523" max="766" width="9.1796875" style="58"/>
    <col min="767" max="767" width="12.7265625" style="58" customWidth="1"/>
    <col min="768" max="768" width="7.81640625" style="58" customWidth="1"/>
    <col min="769" max="769" width="13.453125" style="58" customWidth="1"/>
    <col min="770" max="770" width="9" style="58" customWidth="1"/>
    <col min="771" max="771" width="12.7265625" style="58" customWidth="1"/>
    <col min="772" max="772" width="11.26953125" style="58" customWidth="1"/>
    <col min="773" max="773" width="13.1796875" style="58" customWidth="1"/>
    <col min="774" max="774" width="9.7265625" style="58" customWidth="1"/>
    <col min="775" max="775" width="7" style="58" customWidth="1"/>
    <col min="776" max="776" width="9.7265625" style="58" bestFit="1" customWidth="1"/>
    <col min="777" max="778" width="0" style="58" hidden="1" customWidth="1"/>
    <col min="779" max="1022" width="9.1796875" style="58"/>
    <col min="1023" max="1023" width="12.7265625" style="58" customWidth="1"/>
    <col min="1024" max="1024" width="7.81640625" style="58" customWidth="1"/>
    <col min="1025" max="1025" width="13.453125" style="58" customWidth="1"/>
    <col min="1026" max="1026" width="9" style="58" customWidth="1"/>
    <col min="1027" max="1027" width="12.7265625" style="58" customWidth="1"/>
    <col min="1028" max="1028" width="11.26953125" style="58" customWidth="1"/>
    <col min="1029" max="1029" width="13.1796875" style="58" customWidth="1"/>
    <col min="1030" max="1030" width="9.7265625" style="58" customWidth="1"/>
    <col min="1031" max="1031" width="7" style="58" customWidth="1"/>
    <col min="1032" max="1032" width="9.7265625" style="58" bestFit="1" customWidth="1"/>
    <col min="1033" max="1034" width="0" style="58" hidden="1" customWidth="1"/>
    <col min="1035" max="1278" width="9.1796875" style="58"/>
    <col min="1279" max="1279" width="12.7265625" style="58" customWidth="1"/>
    <col min="1280" max="1280" width="7.81640625" style="58" customWidth="1"/>
    <col min="1281" max="1281" width="13.453125" style="58" customWidth="1"/>
    <col min="1282" max="1282" width="9" style="58" customWidth="1"/>
    <col min="1283" max="1283" width="12.7265625" style="58" customWidth="1"/>
    <col min="1284" max="1284" width="11.26953125" style="58" customWidth="1"/>
    <col min="1285" max="1285" width="13.1796875" style="58" customWidth="1"/>
    <col min="1286" max="1286" width="9.7265625" style="58" customWidth="1"/>
    <col min="1287" max="1287" width="7" style="58" customWidth="1"/>
    <col min="1288" max="1288" width="9.7265625" style="58" bestFit="1" customWidth="1"/>
    <col min="1289" max="1290" width="0" style="58" hidden="1" customWidth="1"/>
    <col min="1291" max="1534" width="9.1796875" style="58"/>
    <col min="1535" max="1535" width="12.7265625" style="58" customWidth="1"/>
    <col min="1536" max="1536" width="7.81640625" style="58" customWidth="1"/>
    <col min="1537" max="1537" width="13.453125" style="58" customWidth="1"/>
    <col min="1538" max="1538" width="9" style="58" customWidth="1"/>
    <col min="1539" max="1539" width="12.7265625" style="58" customWidth="1"/>
    <col min="1540" max="1540" width="11.26953125" style="58" customWidth="1"/>
    <col min="1541" max="1541" width="13.1796875" style="58" customWidth="1"/>
    <col min="1542" max="1542" width="9.7265625" style="58" customWidth="1"/>
    <col min="1543" max="1543" width="7" style="58" customWidth="1"/>
    <col min="1544" max="1544" width="9.7265625" style="58" bestFit="1" customWidth="1"/>
    <col min="1545" max="1546" width="0" style="58" hidden="1" customWidth="1"/>
    <col min="1547" max="1790" width="9.1796875" style="58"/>
    <col min="1791" max="1791" width="12.7265625" style="58" customWidth="1"/>
    <col min="1792" max="1792" width="7.81640625" style="58" customWidth="1"/>
    <col min="1793" max="1793" width="13.453125" style="58" customWidth="1"/>
    <col min="1794" max="1794" width="9" style="58" customWidth="1"/>
    <col min="1795" max="1795" width="12.7265625" style="58" customWidth="1"/>
    <col min="1796" max="1796" width="11.26953125" style="58" customWidth="1"/>
    <col min="1797" max="1797" width="13.1796875" style="58" customWidth="1"/>
    <col min="1798" max="1798" width="9.7265625" style="58" customWidth="1"/>
    <col min="1799" max="1799" width="7" style="58" customWidth="1"/>
    <col min="1800" max="1800" width="9.7265625" style="58" bestFit="1" customWidth="1"/>
    <col min="1801" max="1802" width="0" style="58" hidden="1" customWidth="1"/>
    <col min="1803" max="2046" width="9.1796875" style="58"/>
    <col min="2047" max="2047" width="12.7265625" style="58" customWidth="1"/>
    <col min="2048" max="2048" width="7.81640625" style="58" customWidth="1"/>
    <col min="2049" max="2049" width="13.453125" style="58" customWidth="1"/>
    <col min="2050" max="2050" width="9" style="58" customWidth="1"/>
    <col min="2051" max="2051" width="12.7265625" style="58" customWidth="1"/>
    <col min="2052" max="2052" width="11.26953125" style="58" customWidth="1"/>
    <col min="2053" max="2053" width="13.1796875" style="58" customWidth="1"/>
    <col min="2054" max="2054" width="9.7265625" style="58" customWidth="1"/>
    <col min="2055" max="2055" width="7" style="58" customWidth="1"/>
    <col min="2056" max="2056" width="9.7265625" style="58" bestFit="1" customWidth="1"/>
    <col min="2057" max="2058" width="0" style="58" hidden="1" customWidth="1"/>
    <col min="2059" max="2302" width="9.1796875" style="58"/>
    <col min="2303" max="2303" width="12.7265625" style="58" customWidth="1"/>
    <col min="2304" max="2304" width="7.81640625" style="58" customWidth="1"/>
    <col min="2305" max="2305" width="13.453125" style="58" customWidth="1"/>
    <col min="2306" max="2306" width="9" style="58" customWidth="1"/>
    <col min="2307" max="2307" width="12.7265625" style="58" customWidth="1"/>
    <col min="2308" max="2308" width="11.26953125" style="58" customWidth="1"/>
    <col min="2309" max="2309" width="13.1796875" style="58" customWidth="1"/>
    <col min="2310" max="2310" width="9.7265625" style="58" customWidth="1"/>
    <col min="2311" max="2311" width="7" style="58" customWidth="1"/>
    <col min="2312" max="2312" width="9.7265625" style="58" bestFit="1" customWidth="1"/>
    <col min="2313" max="2314" width="0" style="58" hidden="1" customWidth="1"/>
    <col min="2315" max="2558" width="9.1796875" style="58"/>
    <col min="2559" max="2559" width="12.7265625" style="58" customWidth="1"/>
    <col min="2560" max="2560" width="7.81640625" style="58" customWidth="1"/>
    <col min="2561" max="2561" width="13.453125" style="58" customWidth="1"/>
    <col min="2562" max="2562" width="9" style="58" customWidth="1"/>
    <col min="2563" max="2563" width="12.7265625" style="58" customWidth="1"/>
    <col min="2564" max="2564" width="11.26953125" style="58" customWidth="1"/>
    <col min="2565" max="2565" width="13.1796875" style="58" customWidth="1"/>
    <col min="2566" max="2566" width="9.7265625" style="58" customWidth="1"/>
    <col min="2567" max="2567" width="7" style="58" customWidth="1"/>
    <col min="2568" max="2568" width="9.7265625" style="58" bestFit="1" customWidth="1"/>
    <col min="2569" max="2570" width="0" style="58" hidden="1" customWidth="1"/>
    <col min="2571" max="2814" width="9.1796875" style="58"/>
    <col min="2815" max="2815" width="12.7265625" style="58" customWidth="1"/>
    <col min="2816" max="2816" width="7.81640625" style="58" customWidth="1"/>
    <col min="2817" max="2817" width="13.453125" style="58" customWidth="1"/>
    <col min="2818" max="2818" width="9" style="58" customWidth="1"/>
    <col min="2819" max="2819" width="12.7265625" style="58" customWidth="1"/>
    <col min="2820" max="2820" width="11.26953125" style="58" customWidth="1"/>
    <col min="2821" max="2821" width="13.1796875" style="58" customWidth="1"/>
    <col min="2822" max="2822" width="9.7265625" style="58" customWidth="1"/>
    <col min="2823" max="2823" width="7" style="58" customWidth="1"/>
    <col min="2824" max="2824" width="9.7265625" style="58" bestFit="1" customWidth="1"/>
    <col min="2825" max="2826" width="0" style="58" hidden="1" customWidth="1"/>
    <col min="2827" max="3070" width="9.1796875" style="58"/>
    <col min="3071" max="3071" width="12.7265625" style="58" customWidth="1"/>
    <col min="3072" max="3072" width="7.81640625" style="58" customWidth="1"/>
    <col min="3073" max="3073" width="13.453125" style="58" customWidth="1"/>
    <col min="3074" max="3074" width="9" style="58" customWidth="1"/>
    <col min="3075" max="3075" width="12.7265625" style="58" customWidth="1"/>
    <col min="3076" max="3076" width="11.26953125" style="58" customWidth="1"/>
    <col min="3077" max="3077" width="13.1796875" style="58" customWidth="1"/>
    <col min="3078" max="3078" width="9.7265625" style="58" customWidth="1"/>
    <col min="3079" max="3079" width="7" style="58" customWidth="1"/>
    <col min="3080" max="3080" width="9.7265625" style="58" bestFit="1" customWidth="1"/>
    <col min="3081" max="3082" width="0" style="58" hidden="1" customWidth="1"/>
    <col min="3083" max="3326" width="9.1796875" style="58"/>
    <col min="3327" max="3327" width="12.7265625" style="58" customWidth="1"/>
    <col min="3328" max="3328" width="7.81640625" style="58" customWidth="1"/>
    <col min="3329" max="3329" width="13.453125" style="58" customWidth="1"/>
    <col min="3330" max="3330" width="9" style="58" customWidth="1"/>
    <col min="3331" max="3331" width="12.7265625" style="58" customWidth="1"/>
    <col min="3332" max="3332" width="11.26953125" style="58" customWidth="1"/>
    <col min="3333" max="3333" width="13.1796875" style="58" customWidth="1"/>
    <col min="3334" max="3334" width="9.7265625" style="58" customWidth="1"/>
    <col min="3335" max="3335" width="7" style="58" customWidth="1"/>
    <col min="3336" max="3336" width="9.7265625" style="58" bestFit="1" customWidth="1"/>
    <col min="3337" max="3338" width="0" style="58" hidden="1" customWidth="1"/>
    <col min="3339" max="3582" width="9.1796875" style="58"/>
    <col min="3583" max="3583" width="12.7265625" style="58" customWidth="1"/>
    <col min="3584" max="3584" width="7.81640625" style="58" customWidth="1"/>
    <col min="3585" max="3585" width="13.453125" style="58" customWidth="1"/>
    <col min="3586" max="3586" width="9" style="58" customWidth="1"/>
    <col min="3587" max="3587" width="12.7265625" style="58" customWidth="1"/>
    <col min="3588" max="3588" width="11.26953125" style="58" customWidth="1"/>
    <col min="3589" max="3589" width="13.1796875" style="58" customWidth="1"/>
    <col min="3590" max="3590" width="9.7265625" style="58" customWidth="1"/>
    <col min="3591" max="3591" width="7" style="58" customWidth="1"/>
    <col min="3592" max="3592" width="9.7265625" style="58" bestFit="1" customWidth="1"/>
    <col min="3593" max="3594" width="0" style="58" hidden="1" customWidth="1"/>
    <col min="3595" max="3838" width="9.1796875" style="58"/>
    <col min="3839" max="3839" width="12.7265625" style="58" customWidth="1"/>
    <col min="3840" max="3840" width="7.81640625" style="58" customWidth="1"/>
    <col min="3841" max="3841" width="13.453125" style="58" customWidth="1"/>
    <col min="3842" max="3842" width="9" style="58" customWidth="1"/>
    <col min="3843" max="3843" width="12.7265625" style="58" customWidth="1"/>
    <col min="3844" max="3844" width="11.26953125" style="58" customWidth="1"/>
    <col min="3845" max="3845" width="13.1796875" style="58" customWidth="1"/>
    <col min="3846" max="3846" width="9.7265625" style="58" customWidth="1"/>
    <col min="3847" max="3847" width="7" style="58" customWidth="1"/>
    <col min="3848" max="3848" width="9.7265625" style="58" bestFit="1" customWidth="1"/>
    <col min="3849" max="3850" width="0" style="58" hidden="1" customWidth="1"/>
    <col min="3851" max="4094" width="9.1796875" style="58"/>
    <col min="4095" max="4095" width="12.7265625" style="58" customWidth="1"/>
    <col min="4096" max="4096" width="7.81640625" style="58" customWidth="1"/>
    <col min="4097" max="4097" width="13.453125" style="58" customWidth="1"/>
    <col min="4098" max="4098" width="9" style="58" customWidth="1"/>
    <col min="4099" max="4099" width="12.7265625" style="58" customWidth="1"/>
    <col min="4100" max="4100" width="11.26953125" style="58" customWidth="1"/>
    <col min="4101" max="4101" width="13.1796875" style="58" customWidth="1"/>
    <col min="4102" max="4102" width="9.7265625" style="58" customWidth="1"/>
    <col min="4103" max="4103" width="7" style="58" customWidth="1"/>
    <col min="4104" max="4104" width="9.7265625" style="58" bestFit="1" customWidth="1"/>
    <col min="4105" max="4106" width="0" style="58" hidden="1" customWidth="1"/>
    <col min="4107" max="4350" width="9.1796875" style="58"/>
    <col min="4351" max="4351" width="12.7265625" style="58" customWidth="1"/>
    <col min="4352" max="4352" width="7.81640625" style="58" customWidth="1"/>
    <col min="4353" max="4353" width="13.453125" style="58" customWidth="1"/>
    <col min="4354" max="4354" width="9" style="58" customWidth="1"/>
    <col min="4355" max="4355" width="12.7265625" style="58" customWidth="1"/>
    <col min="4356" max="4356" width="11.26953125" style="58" customWidth="1"/>
    <col min="4357" max="4357" width="13.1796875" style="58" customWidth="1"/>
    <col min="4358" max="4358" width="9.7265625" style="58" customWidth="1"/>
    <col min="4359" max="4359" width="7" style="58" customWidth="1"/>
    <col min="4360" max="4360" width="9.7265625" style="58" bestFit="1" customWidth="1"/>
    <col min="4361" max="4362" width="0" style="58" hidden="1" customWidth="1"/>
    <col min="4363" max="4606" width="9.1796875" style="58"/>
    <col min="4607" max="4607" width="12.7265625" style="58" customWidth="1"/>
    <col min="4608" max="4608" width="7.81640625" style="58" customWidth="1"/>
    <col min="4609" max="4609" width="13.453125" style="58" customWidth="1"/>
    <col min="4610" max="4610" width="9" style="58" customWidth="1"/>
    <col min="4611" max="4611" width="12.7265625" style="58" customWidth="1"/>
    <col min="4612" max="4612" width="11.26953125" style="58" customWidth="1"/>
    <col min="4613" max="4613" width="13.1796875" style="58" customWidth="1"/>
    <col min="4614" max="4614" width="9.7265625" style="58" customWidth="1"/>
    <col min="4615" max="4615" width="7" style="58" customWidth="1"/>
    <col min="4616" max="4616" width="9.7265625" style="58" bestFit="1" customWidth="1"/>
    <col min="4617" max="4618" width="0" style="58" hidden="1" customWidth="1"/>
    <col min="4619" max="4862" width="9.1796875" style="58"/>
    <col min="4863" max="4863" width="12.7265625" style="58" customWidth="1"/>
    <col min="4864" max="4864" width="7.81640625" style="58" customWidth="1"/>
    <col min="4865" max="4865" width="13.453125" style="58" customWidth="1"/>
    <col min="4866" max="4866" width="9" style="58" customWidth="1"/>
    <col min="4867" max="4867" width="12.7265625" style="58" customWidth="1"/>
    <col min="4868" max="4868" width="11.26953125" style="58" customWidth="1"/>
    <col min="4869" max="4869" width="13.1796875" style="58" customWidth="1"/>
    <col min="4870" max="4870" width="9.7265625" style="58" customWidth="1"/>
    <col min="4871" max="4871" width="7" style="58" customWidth="1"/>
    <col min="4872" max="4872" width="9.7265625" style="58" bestFit="1" customWidth="1"/>
    <col min="4873" max="4874" width="0" style="58" hidden="1" customWidth="1"/>
    <col min="4875" max="5118" width="9.1796875" style="58"/>
    <col min="5119" max="5119" width="12.7265625" style="58" customWidth="1"/>
    <col min="5120" max="5120" width="7.81640625" style="58" customWidth="1"/>
    <col min="5121" max="5121" width="13.453125" style="58" customWidth="1"/>
    <col min="5122" max="5122" width="9" style="58" customWidth="1"/>
    <col min="5123" max="5123" width="12.7265625" style="58" customWidth="1"/>
    <col min="5124" max="5124" width="11.26953125" style="58" customWidth="1"/>
    <col min="5125" max="5125" width="13.1796875" style="58" customWidth="1"/>
    <col min="5126" max="5126" width="9.7265625" style="58" customWidth="1"/>
    <col min="5127" max="5127" width="7" style="58" customWidth="1"/>
    <col min="5128" max="5128" width="9.7265625" style="58" bestFit="1" customWidth="1"/>
    <col min="5129" max="5130" width="0" style="58" hidden="1" customWidth="1"/>
    <col min="5131" max="5374" width="9.1796875" style="58"/>
    <col min="5375" max="5375" width="12.7265625" style="58" customWidth="1"/>
    <col min="5376" max="5376" width="7.81640625" style="58" customWidth="1"/>
    <col min="5377" max="5377" width="13.453125" style="58" customWidth="1"/>
    <col min="5378" max="5378" width="9" style="58" customWidth="1"/>
    <col min="5379" max="5379" width="12.7265625" style="58" customWidth="1"/>
    <col min="5380" max="5380" width="11.26953125" style="58" customWidth="1"/>
    <col min="5381" max="5381" width="13.1796875" style="58" customWidth="1"/>
    <col min="5382" max="5382" width="9.7265625" style="58" customWidth="1"/>
    <col min="5383" max="5383" width="7" style="58" customWidth="1"/>
    <col min="5384" max="5384" width="9.7265625" style="58" bestFit="1" customWidth="1"/>
    <col min="5385" max="5386" width="0" style="58" hidden="1" customWidth="1"/>
    <col min="5387" max="5630" width="9.1796875" style="58"/>
    <col min="5631" max="5631" width="12.7265625" style="58" customWidth="1"/>
    <col min="5632" max="5632" width="7.81640625" style="58" customWidth="1"/>
    <col min="5633" max="5633" width="13.453125" style="58" customWidth="1"/>
    <col min="5634" max="5634" width="9" style="58" customWidth="1"/>
    <col min="5635" max="5635" width="12.7265625" style="58" customWidth="1"/>
    <col min="5636" max="5636" width="11.26953125" style="58" customWidth="1"/>
    <col min="5637" max="5637" width="13.1796875" style="58" customWidth="1"/>
    <col min="5638" max="5638" width="9.7265625" style="58" customWidth="1"/>
    <col min="5639" max="5639" width="7" style="58" customWidth="1"/>
    <col min="5640" max="5640" width="9.7265625" style="58" bestFit="1" customWidth="1"/>
    <col min="5641" max="5642" width="0" style="58" hidden="1" customWidth="1"/>
    <col min="5643" max="5886" width="9.1796875" style="58"/>
    <col min="5887" max="5887" width="12.7265625" style="58" customWidth="1"/>
    <col min="5888" max="5888" width="7.81640625" style="58" customWidth="1"/>
    <col min="5889" max="5889" width="13.453125" style="58" customWidth="1"/>
    <col min="5890" max="5890" width="9" style="58" customWidth="1"/>
    <col min="5891" max="5891" width="12.7265625" style="58" customWidth="1"/>
    <col min="5892" max="5892" width="11.26953125" style="58" customWidth="1"/>
    <col min="5893" max="5893" width="13.1796875" style="58" customWidth="1"/>
    <col min="5894" max="5894" width="9.7265625" style="58" customWidth="1"/>
    <col min="5895" max="5895" width="7" style="58" customWidth="1"/>
    <col min="5896" max="5896" width="9.7265625" style="58" bestFit="1" customWidth="1"/>
    <col min="5897" max="5898" width="0" style="58" hidden="1" customWidth="1"/>
    <col min="5899" max="6142" width="9.1796875" style="58"/>
    <col min="6143" max="6143" width="12.7265625" style="58" customWidth="1"/>
    <col min="6144" max="6144" width="7.81640625" style="58" customWidth="1"/>
    <col min="6145" max="6145" width="13.453125" style="58" customWidth="1"/>
    <col min="6146" max="6146" width="9" style="58" customWidth="1"/>
    <col min="6147" max="6147" width="12.7265625" style="58" customWidth="1"/>
    <col min="6148" max="6148" width="11.26953125" style="58" customWidth="1"/>
    <col min="6149" max="6149" width="13.1796875" style="58" customWidth="1"/>
    <col min="6150" max="6150" width="9.7265625" style="58" customWidth="1"/>
    <col min="6151" max="6151" width="7" style="58" customWidth="1"/>
    <col min="6152" max="6152" width="9.7265625" style="58" bestFit="1" customWidth="1"/>
    <col min="6153" max="6154" width="0" style="58" hidden="1" customWidth="1"/>
    <col min="6155" max="6398" width="9.1796875" style="58"/>
    <col min="6399" max="6399" width="12.7265625" style="58" customWidth="1"/>
    <col min="6400" max="6400" width="7.81640625" style="58" customWidth="1"/>
    <col min="6401" max="6401" width="13.453125" style="58" customWidth="1"/>
    <col min="6402" max="6402" width="9" style="58" customWidth="1"/>
    <col min="6403" max="6403" width="12.7265625" style="58" customWidth="1"/>
    <col min="6404" max="6404" width="11.26953125" style="58" customWidth="1"/>
    <col min="6405" max="6405" width="13.1796875" style="58" customWidth="1"/>
    <col min="6406" max="6406" width="9.7265625" style="58" customWidth="1"/>
    <col min="6407" max="6407" width="7" style="58" customWidth="1"/>
    <col min="6408" max="6408" width="9.7265625" style="58" bestFit="1" customWidth="1"/>
    <col min="6409" max="6410" width="0" style="58" hidden="1" customWidth="1"/>
    <col min="6411" max="6654" width="9.1796875" style="58"/>
    <col min="6655" max="6655" width="12.7265625" style="58" customWidth="1"/>
    <col min="6656" max="6656" width="7.81640625" style="58" customWidth="1"/>
    <col min="6657" max="6657" width="13.453125" style="58" customWidth="1"/>
    <col min="6658" max="6658" width="9" style="58" customWidth="1"/>
    <col min="6659" max="6659" width="12.7265625" style="58" customWidth="1"/>
    <col min="6660" max="6660" width="11.26953125" style="58" customWidth="1"/>
    <col min="6661" max="6661" width="13.1796875" style="58" customWidth="1"/>
    <col min="6662" max="6662" width="9.7265625" style="58" customWidth="1"/>
    <col min="6663" max="6663" width="7" style="58" customWidth="1"/>
    <col min="6664" max="6664" width="9.7265625" style="58" bestFit="1" customWidth="1"/>
    <col min="6665" max="6666" width="0" style="58" hidden="1" customWidth="1"/>
    <col min="6667" max="6910" width="9.1796875" style="58"/>
    <col min="6911" max="6911" width="12.7265625" style="58" customWidth="1"/>
    <col min="6912" max="6912" width="7.81640625" style="58" customWidth="1"/>
    <col min="6913" max="6913" width="13.453125" style="58" customWidth="1"/>
    <col min="6914" max="6914" width="9" style="58" customWidth="1"/>
    <col min="6915" max="6915" width="12.7265625" style="58" customWidth="1"/>
    <col min="6916" max="6916" width="11.26953125" style="58" customWidth="1"/>
    <col min="6917" max="6917" width="13.1796875" style="58" customWidth="1"/>
    <col min="6918" max="6918" width="9.7265625" style="58" customWidth="1"/>
    <col min="6919" max="6919" width="7" style="58" customWidth="1"/>
    <col min="6920" max="6920" width="9.7265625" style="58" bestFit="1" customWidth="1"/>
    <col min="6921" max="6922" width="0" style="58" hidden="1" customWidth="1"/>
    <col min="6923" max="7166" width="9.1796875" style="58"/>
    <col min="7167" max="7167" width="12.7265625" style="58" customWidth="1"/>
    <col min="7168" max="7168" width="7.81640625" style="58" customWidth="1"/>
    <col min="7169" max="7169" width="13.453125" style="58" customWidth="1"/>
    <col min="7170" max="7170" width="9" style="58" customWidth="1"/>
    <col min="7171" max="7171" width="12.7265625" style="58" customWidth="1"/>
    <col min="7172" max="7172" width="11.26953125" style="58" customWidth="1"/>
    <col min="7173" max="7173" width="13.1796875" style="58" customWidth="1"/>
    <col min="7174" max="7174" width="9.7265625" style="58" customWidth="1"/>
    <col min="7175" max="7175" width="7" style="58" customWidth="1"/>
    <col min="7176" max="7176" width="9.7265625" style="58" bestFit="1" customWidth="1"/>
    <col min="7177" max="7178" width="0" style="58" hidden="1" customWidth="1"/>
    <col min="7179" max="7422" width="9.1796875" style="58"/>
    <col min="7423" max="7423" width="12.7265625" style="58" customWidth="1"/>
    <col min="7424" max="7424" width="7.81640625" style="58" customWidth="1"/>
    <col min="7425" max="7425" width="13.453125" style="58" customWidth="1"/>
    <col min="7426" max="7426" width="9" style="58" customWidth="1"/>
    <col min="7427" max="7427" width="12.7265625" style="58" customWidth="1"/>
    <col min="7428" max="7428" width="11.26953125" style="58" customWidth="1"/>
    <col min="7429" max="7429" width="13.1796875" style="58" customWidth="1"/>
    <col min="7430" max="7430" width="9.7265625" style="58" customWidth="1"/>
    <col min="7431" max="7431" width="7" style="58" customWidth="1"/>
    <col min="7432" max="7432" width="9.7265625" style="58" bestFit="1" customWidth="1"/>
    <col min="7433" max="7434" width="0" style="58" hidden="1" customWidth="1"/>
    <col min="7435" max="7678" width="9.1796875" style="58"/>
    <col min="7679" max="7679" width="12.7265625" style="58" customWidth="1"/>
    <col min="7680" max="7680" width="7.81640625" style="58" customWidth="1"/>
    <col min="7681" max="7681" width="13.453125" style="58" customWidth="1"/>
    <col min="7682" max="7682" width="9" style="58" customWidth="1"/>
    <col min="7683" max="7683" width="12.7265625" style="58" customWidth="1"/>
    <col min="7684" max="7684" width="11.26953125" style="58" customWidth="1"/>
    <col min="7685" max="7685" width="13.1796875" style="58" customWidth="1"/>
    <col min="7686" max="7686" width="9.7265625" style="58" customWidth="1"/>
    <col min="7687" max="7687" width="7" style="58" customWidth="1"/>
    <col min="7688" max="7688" width="9.7265625" style="58" bestFit="1" customWidth="1"/>
    <col min="7689" max="7690" width="0" style="58" hidden="1" customWidth="1"/>
    <col min="7691" max="7934" width="9.1796875" style="58"/>
    <col min="7935" max="7935" width="12.7265625" style="58" customWidth="1"/>
    <col min="7936" max="7936" width="7.81640625" style="58" customWidth="1"/>
    <col min="7937" max="7937" width="13.453125" style="58" customWidth="1"/>
    <col min="7938" max="7938" width="9" style="58" customWidth="1"/>
    <col min="7939" max="7939" width="12.7265625" style="58" customWidth="1"/>
    <col min="7940" max="7940" width="11.26953125" style="58" customWidth="1"/>
    <col min="7941" max="7941" width="13.1796875" style="58" customWidth="1"/>
    <col min="7942" max="7942" width="9.7265625" style="58" customWidth="1"/>
    <col min="7943" max="7943" width="7" style="58" customWidth="1"/>
    <col min="7944" max="7944" width="9.7265625" style="58" bestFit="1" customWidth="1"/>
    <col min="7945" max="7946" width="0" style="58" hidden="1" customWidth="1"/>
    <col min="7947" max="8190" width="9.1796875" style="58"/>
    <col min="8191" max="8191" width="12.7265625" style="58" customWidth="1"/>
    <col min="8192" max="8192" width="7.81640625" style="58" customWidth="1"/>
    <col min="8193" max="8193" width="13.453125" style="58" customWidth="1"/>
    <col min="8194" max="8194" width="9" style="58" customWidth="1"/>
    <col min="8195" max="8195" width="12.7265625" style="58" customWidth="1"/>
    <col min="8196" max="8196" width="11.26953125" style="58" customWidth="1"/>
    <col min="8197" max="8197" width="13.1796875" style="58" customWidth="1"/>
    <col min="8198" max="8198" width="9.7265625" style="58" customWidth="1"/>
    <col min="8199" max="8199" width="7" style="58" customWidth="1"/>
    <col min="8200" max="8200" width="9.7265625" style="58" bestFit="1" customWidth="1"/>
    <col min="8201" max="8202" width="0" style="58" hidden="1" customWidth="1"/>
    <col min="8203" max="8446" width="9.1796875" style="58"/>
    <col min="8447" max="8447" width="12.7265625" style="58" customWidth="1"/>
    <col min="8448" max="8448" width="7.81640625" style="58" customWidth="1"/>
    <col min="8449" max="8449" width="13.453125" style="58" customWidth="1"/>
    <col min="8450" max="8450" width="9" style="58" customWidth="1"/>
    <col min="8451" max="8451" width="12.7265625" style="58" customWidth="1"/>
    <col min="8452" max="8452" width="11.26953125" style="58" customWidth="1"/>
    <col min="8453" max="8453" width="13.1796875" style="58" customWidth="1"/>
    <col min="8454" max="8454" width="9.7265625" style="58" customWidth="1"/>
    <col min="8455" max="8455" width="7" style="58" customWidth="1"/>
    <col min="8456" max="8456" width="9.7265625" style="58" bestFit="1" customWidth="1"/>
    <col min="8457" max="8458" width="0" style="58" hidden="1" customWidth="1"/>
    <col min="8459" max="8702" width="9.1796875" style="58"/>
    <col min="8703" max="8703" width="12.7265625" style="58" customWidth="1"/>
    <col min="8704" max="8704" width="7.81640625" style="58" customWidth="1"/>
    <col min="8705" max="8705" width="13.453125" style="58" customWidth="1"/>
    <col min="8706" max="8706" width="9" style="58" customWidth="1"/>
    <col min="8707" max="8707" width="12.7265625" style="58" customWidth="1"/>
    <col min="8708" max="8708" width="11.26953125" style="58" customWidth="1"/>
    <col min="8709" max="8709" width="13.1796875" style="58" customWidth="1"/>
    <col min="8710" max="8710" width="9.7265625" style="58" customWidth="1"/>
    <col min="8711" max="8711" width="7" style="58" customWidth="1"/>
    <col min="8712" max="8712" width="9.7265625" style="58" bestFit="1" customWidth="1"/>
    <col min="8713" max="8714" width="0" style="58" hidden="1" customWidth="1"/>
    <col min="8715" max="8958" width="9.1796875" style="58"/>
    <col min="8959" max="8959" width="12.7265625" style="58" customWidth="1"/>
    <col min="8960" max="8960" width="7.81640625" style="58" customWidth="1"/>
    <col min="8961" max="8961" width="13.453125" style="58" customWidth="1"/>
    <col min="8962" max="8962" width="9" style="58" customWidth="1"/>
    <col min="8963" max="8963" width="12.7265625" style="58" customWidth="1"/>
    <col min="8964" max="8964" width="11.26953125" style="58" customWidth="1"/>
    <col min="8965" max="8965" width="13.1796875" style="58" customWidth="1"/>
    <col min="8966" max="8966" width="9.7265625" style="58" customWidth="1"/>
    <col min="8967" max="8967" width="7" style="58" customWidth="1"/>
    <col min="8968" max="8968" width="9.7265625" style="58" bestFit="1" customWidth="1"/>
    <col min="8969" max="8970" width="0" style="58" hidden="1" customWidth="1"/>
    <col min="8971" max="9214" width="9.1796875" style="58"/>
    <col min="9215" max="9215" width="12.7265625" style="58" customWidth="1"/>
    <col min="9216" max="9216" width="7.81640625" style="58" customWidth="1"/>
    <col min="9217" max="9217" width="13.453125" style="58" customWidth="1"/>
    <col min="9218" max="9218" width="9" style="58" customWidth="1"/>
    <col min="9219" max="9219" width="12.7265625" style="58" customWidth="1"/>
    <col min="9220" max="9220" width="11.26953125" style="58" customWidth="1"/>
    <col min="9221" max="9221" width="13.1796875" style="58" customWidth="1"/>
    <col min="9222" max="9222" width="9.7265625" style="58" customWidth="1"/>
    <col min="9223" max="9223" width="7" style="58" customWidth="1"/>
    <col min="9224" max="9224" width="9.7265625" style="58" bestFit="1" customWidth="1"/>
    <col min="9225" max="9226" width="0" style="58" hidden="1" customWidth="1"/>
    <col min="9227" max="9470" width="9.1796875" style="58"/>
    <col min="9471" max="9471" width="12.7265625" style="58" customWidth="1"/>
    <col min="9472" max="9472" width="7.81640625" style="58" customWidth="1"/>
    <col min="9473" max="9473" width="13.453125" style="58" customWidth="1"/>
    <col min="9474" max="9474" width="9" style="58" customWidth="1"/>
    <col min="9475" max="9475" width="12.7265625" style="58" customWidth="1"/>
    <col min="9476" max="9476" width="11.26953125" style="58" customWidth="1"/>
    <col min="9477" max="9477" width="13.1796875" style="58" customWidth="1"/>
    <col min="9478" max="9478" width="9.7265625" style="58" customWidth="1"/>
    <col min="9479" max="9479" width="7" style="58" customWidth="1"/>
    <col min="9480" max="9480" width="9.7265625" style="58" bestFit="1" customWidth="1"/>
    <col min="9481" max="9482" width="0" style="58" hidden="1" customWidth="1"/>
    <col min="9483" max="9726" width="9.1796875" style="58"/>
    <col min="9727" max="9727" width="12.7265625" style="58" customWidth="1"/>
    <col min="9728" max="9728" width="7.81640625" style="58" customWidth="1"/>
    <col min="9729" max="9729" width="13.453125" style="58" customWidth="1"/>
    <col min="9730" max="9730" width="9" style="58" customWidth="1"/>
    <col min="9731" max="9731" width="12.7265625" style="58" customWidth="1"/>
    <col min="9732" max="9732" width="11.26953125" style="58" customWidth="1"/>
    <col min="9733" max="9733" width="13.1796875" style="58" customWidth="1"/>
    <col min="9734" max="9734" width="9.7265625" style="58" customWidth="1"/>
    <col min="9735" max="9735" width="7" style="58" customWidth="1"/>
    <col min="9736" max="9736" width="9.7265625" style="58" bestFit="1" customWidth="1"/>
    <col min="9737" max="9738" width="0" style="58" hidden="1" customWidth="1"/>
    <col min="9739" max="9982" width="9.1796875" style="58"/>
    <col min="9983" max="9983" width="12.7265625" style="58" customWidth="1"/>
    <col min="9984" max="9984" width="7.81640625" style="58" customWidth="1"/>
    <col min="9985" max="9985" width="13.453125" style="58" customWidth="1"/>
    <col min="9986" max="9986" width="9" style="58" customWidth="1"/>
    <col min="9987" max="9987" width="12.7265625" style="58" customWidth="1"/>
    <col min="9988" max="9988" width="11.26953125" style="58" customWidth="1"/>
    <col min="9989" max="9989" width="13.1796875" style="58" customWidth="1"/>
    <col min="9990" max="9990" width="9.7265625" style="58" customWidth="1"/>
    <col min="9991" max="9991" width="7" style="58" customWidth="1"/>
    <col min="9992" max="9992" width="9.7265625" style="58" bestFit="1" customWidth="1"/>
    <col min="9993" max="9994" width="0" style="58" hidden="1" customWidth="1"/>
    <col min="9995" max="10238" width="9.1796875" style="58"/>
    <col min="10239" max="10239" width="12.7265625" style="58" customWidth="1"/>
    <col min="10240" max="10240" width="7.81640625" style="58" customWidth="1"/>
    <col min="10241" max="10241" width="13.453125" style="58" customWidth="1"/>
    <col min="10242" max="10242" width="9" style="58" customWidth="1"/>
    <col min="10243" max="10243" width="12.7265625" style="58" customWidth="1"/>
    <col min="10244" max="10244" width="11.26953125" style="58" customWidth="1"/>
    <col min="10245" max="10245" width="13.1796875" style="58" customWidth="1"/>
    <col min="10246" max="10246" width="9.7265625" style="58" customWidth="1"/>
    <col min="10247" max="10247" width="7" style="58" customWidth="1"/>
    <col min="10248" max="10248" width="9.7265625" style="58" bestFit="1" customWidth="1"/>
    <col min="10249" max="10250" width="0" style="58" hidden="1" customWidth="1"/>
    <col min="10251" max="10494" width="9.1796875" style="58"/>
    <col min="10495" max="10495" width="12.7265625" style="58" customWidth="1"/>
    <col min="10496" max="10496" width="7.81640625" style="58" customWidth="1"/>
    <col min="10497" max="10497" width="13.453125" style="58" customWidth="1"/>
    <col min="10498" max="10498" width="9" style="58" customWidth="1"/>
    <col min="10499" max="10499" width="12.7265625" style="58" customWidth="1"/>
    <col min="10500" max="10500" width="11.26953125" style="58" customWidth="1"/>
    <col min="10501" max="10501" width="13.1796875" style="58" customWidth="1"/>
    <col min="10502" max="10502" width="9.7265625" style="58" customWidth="1"/>
    <col min="10503" max="10503" width="7" style="58" customWidth="1"/>
    <col min="10504" max="10504" width="9.7265625" style="58" bestFit="1" customWidth="1"/>
    <col min="10505" max="10506" width="0" style="58" hidden="1" customWidth="1"/>
    <col min="10507" max="10750" width="9.1796875" style="58"/>
    <col min="10751" max="10751" width="12.7265625" style="58" customWidth="1"/>
    <col min="10752" max="10752" width="7.81640625" style="58" customWidth="1"/>
    <col min="10753" max="10753" width="13.453125" style="58" customWidth="1"/>
    <col min="10754" max="10754" width="9" style="58" customWidth="1"/>
    <col min="10755" max="10755" width="12.7265625" style="58" customWidth="1"/>
    <col min="10756" max="10756" width="11.26953125" style="58" customWidth="1"/>
    <col min="10757" max="10757" width="13.1796875" style="58" customWidth="1"/>
    <col min="10758" max="10758" width="9.7265625" style="58" customWidth="1"/>
    <col min="10759" max="10759" width="7" style="58" customWidth="1"/>
    <col min="10760" max="10760" width="9.7265625" style="58" bestFit="1" customWidth="1"/>
    <col min="10761" max="10762" width="0" style="58" hidden="1" customWidth="1"/>
    <col min="10763" max="11006" width="9.1796875" style="58"/>
    <col min="11007" max="11007" width="12.7265625" style="58" customWidth="1"/>
    <col min="11008" max="11008" width="7.81640625" style="58" customWidth="1"/>
    <col min="11009" max="11009" width="13.453125" style="58" customWidth="1"/>
    <col min="11010" max="11010" width="9" style="58" customWidth="1"/>
    <col min="11011" max="11011" width="12.7265625" style="58" customWidth="1"/>
    <col min="11012" max="11012" width="11.26953125" style="58" customWidth="1"/>
    <col min="11013" max="11013" width="13.1796875" style="58" customWidth="1"/>
    <col min="11014" max="11014" width="9.7265625" style="58" customWidth="1"/>
    <col min="11015" max="11015" width="7" style="58" customWidth="1"/>
    <col min="11016" max="11016" width="9.7265625" style="58" bestFit="1" customWidth="1"/>
    <col min="11017" max="11018" width="0" style="58" hidden="1" customWidth="1"/>
    <col min="11019" max="11262" width="9.1796875" style="58"/>
    <col min="11263" max="11263" width="12.7265625" style="58" customWidth="1"/>
    <col min="11264" max="11264" width="7.81640625" style="58" customWidth="1"/>
    <col min="11265" max="11265" width="13.453125" style="58" customWidth="1"/>
    <col min="11266" max="11266" width="9" style="58" customWidth="1"/>
    <col min="11267" max="11267" width="12.7265625" style="58" customWidth="1"/>
    <col min="11268" max="11268" width="11.26953125" style="58" customWidth="1"/>
    <col min="11269" max="11269" width="13.1796875" style="58" customWidth="1"/>
    <col min="11270" max="11270" width="9.7265625" style="58" customWidth="1"/>
    <col min="11271" max="11271" width="7" style="58" customWidth="1"/>
    <col min="11272" max="11272" width="9.7265625" style="58" bestFit="1" customWidth="1"/>
    <col min="11273" max="11274" width="0" style="58" hidden="1" customWidth="1"/>
    <col min="11275" max="11518" width="9.1796875" style="58"/>
    <col min="11519" max="11519" width="12.7265625" style="58" customWidth="1"/>
    <col min="11520" max="11520" width="7.81640625" style="58" customWidth="1"/>
    <col min="11521" max="11521" width="13.453125" style="58" customWidth="1"/>
    <col min="11522" max="11522" width="9" style="58" customWidth="1"/>
    <col min="11523" max="11523" width="12.7265625" style="58" customWidth="1"/>
    <col min="11524" max="11524" width="11.26953125" style="58" customWidth="1"/>
    <col min="11525" max="11525" width="13.1796875" style="58" customWidth="1"/>
    <col min="11526" max="11526" width="9.7265625" style="58" customWidth="1"/>
    <col min="11527" max="11527" width="7" style="58" customWidth="1"/>
    <col min="11528" max="11528" width="9.7265625" style="58" bestFit="1" customWidth="1"/>
    <col min="11529" max="11530" width="0" style="58" hidden="1" customWidth="1"/>
    <col min="11531" max="11774" width="9.1796875" style="58"/>
    <col min="11775" max="11775" width="12.7265625" style="58" customWidth="1"/>
    <col min="11776" max="11776" width="7.81640625" style="58" customWidth="1"/>
    <col min="11777" max="11777" width="13.453125" style="58" customWidth="1"/>
    <col min="11778" max="11778" width="9" style="58" customWidth="1"/>
    <col min="11779" max="11779" width="12.7265625" style="58" customWidth="1"/>
    <col min="11780" max="11780" width="11.26953125" style="58" customWidth="1"/>
    <col min="11781" max="11781" width="13.1796875" style="58" customWidth="1"/>
    <col min="11782" max="11782" width="9.7265625" style="58" customWidth="1"/>
    <col min="11783" max="11783" width="7" style="58" customWidth="1"/>
    <col min="11784" max="11784" width="9.7265625" style="58" bestFit="1" customWidth="1"/>
    <col min="11785" max="11786" width="0" style="58" hidden="1" customWidth="1"/>
    <col min="11787" max="12030" width="9.1796875" style="58"/>
    <col min="12031" max="12031" width="12.7265625" style="58" customWidth="1"/>
    <col min="12032" max="12032" width="7.81640625" style="58" customWidth="1"/>
    <col min="12033" max="12033" width="13.453125" style="58" customWidth="1"/>
    <col min="12034" max="12034" width="9" style="58" customWidth="1"/>
    <col min="12035" max="12035" width="12.7265625" style="58" customWidth="1"/>
    <col min="12036" max="12036" width="11.26953125" style="58" customWidth="1"/>
    <col min="12037" max="12037" width="13.1796875" style="58" customWidth="1"/>
    <col min="12038" max="12038" width="9.7265625" style="58" customWidth="1"/>
    <col min="12039" max="12039" width="7" style="58" customWidth="1"/>
    <col min="12040" max="12040" width="9.7265625" style="58" bestFit="1" customWidth="1"/>
    <col min="12041" max="12042" width="0" style="58" hidden="1" customWidth="1"/>
    <col min="12043" max="12286" width="9.1796875" style="58"/>
    <col min="12287" max="12287" width="12.7265625" style="58" customWidth="1"/>
    <col min="12288" max="12288" width="7.81640625" style="58" customWidth="1"/>
    <col min="12289" max="12289" width="13.453125" style="58" customWidth="1"/>
    <col min="12290" max="12290" width="9" style="58" customWidth="1"/>
    <col min="12291" max="12291" width="12.7265625" style="58" customWidth="1"/>
    <col min="12292" max="12292" width="11.26953125" style="58" customWidth="1"/>
    <col min="12293" max="12293" width="13.1796875" style="58" customWidth="1"/>
    <col min="12294" max="12294" width="9.7265625" style="58" customWidth="1"/>
    <col min="12295" max="12295" width="7" style="58" customWidth="1"/>
    <col min="12296" max="12296" width="9.7265625" style="58" bestFit="1" customWidth="1"/>
    <col min="12297" max="12298" width="0" style="58" hidden="1" customWidth="1"/>
    <col min="12299" max="12542" width="9.1796875" style="58"/>
    <col min="12543" max="12543" width="12.7265625" style="58" customWidth="1"/>
    <col min="12544" max="12544" width="7.81640625" style="58" customWidth="1"/>
    <col min="12545" max="12545" width="13.453125" style="58" customWidth="1"/>
    <col min="12546" max="12546" width="9" style="58" customWidth="1"/>
    <col min="12547" max="12547" width="12.7265625" style="58" customWidth="1"/>
    <col min="12548" max="12548" width="11.26953125" style="58" customWidth="1"/>
    <col min="12549" max="12549" width="13.1796875" style="58" customWidth="1"/>
    <col min="12550" max="12550" width="9.7265625" style="58" customWidth="1"/>
    <col min="12551" max="12551" width="7" style="58" customWidth="1"/>
    <col min="12552" max="12552" width="9.7265625" style="58" bestFit="1" customWidth="1"/>
    <col min="12553" max="12554" width="0" style="58" hidden="1" customWidth="1"/>
    <col min="12555" max="12798" width="9.1796875" style="58"/>
    <col min="12799" max="12799" width="12.7265625" style="58" customWidth="1"/>
    <col min="12800" max="12800" width="7.81640625" style="58" customWidth="1"/>
    <col min="12801" max="12801" width="13.453125" style="58" customWidth="1"/>
    <col min="12802" max="12802" width="9" style="58" customWidth="1"/>
    <col min="12803" max="12803" width="12.7265625" style="58" customWidth="1"/>
    <col min="12804" max="12804" width="11.26953125" style="58" customWidth="1"/>
    <col min="12805" max="12805" width="13.1796875" style="58" customWidth="1"/>
    <col min="12806" max="12806" width="9.7265625" style="58" customWidth="1"/>
    <col min="12807" max="12807" width="7" style="58" customWidth="1"/>
    <col min="12808" max="12808" width="9.7265625" style="58" bestFit="1" customWidth="1"/>
    <col min="12809" max="12810" width="0" style="58" hidden="1" customWidth="1"/>
    <col min="12811" max="13054" width="9.1796875" style="58"/>
    <col min="13055" max="13055" width="12.7265625" style="58" customWidth="1"/>
    <col min="13056" max="13056" width="7.81640625" style="58" customWidth="1"/>
    <col min="13057" max="13057" width="13.453125" style="58" customWidth="1"/>
    <col min="13058" max="13058" width="9" style="58" customWidth="1"/>
    <col min="13059" max="13059" width="12.7265625" style="58" customWidth="1"/>
    <col min="13060" max="13060" width="11.26953125" style="58" customWidth="1"/>
    <col min="13061" max="13061" width="13.1796875" style="58" customWidth="1"/>
    <col min="13062" max="13062" width="9.7265625" style="58" customWidth="1"/>
    <col min="13063" max="13063" width="7" style="58" customWidth="1"/>
    <col min="13064" max="13064" width="9.7265625" style="58" bestFit="1" customWidth="1"/>
    <col min="13065" max="13066" width="0" style="58" hidden="1" customWidth="1"/>
    <col min="13067" max="13310" width="9.1796875" style="58"/>
    <col min="13311" max="13311" width="12.7265625" style="58" customWidth="1"/>
    <col min="13312" max="13312" width="7.81640625" style="58" customWidth="1"/>
    <col min="13313" max="13313" width="13.453125" style="58" customWidth="1"/>
    <col min="13314" max="13314" width="9" style="58" customWidth="1"/>
    <col min="13315" max="13315" width="12.7265625" style="58" customWidth="1"/>
    <col min="13316" max="13316" width="11.26953125" style="58" customWidth="1"/>
    <col min="13317" max="13317" width="13.1796875" style="58" customWidth="1"/>
    <col min="13318" max="13318" width="9.7265625" style="58" customWidth="1"/>
    <col min="13319" max="13319" width="7" style="58" customWidth="1"/>
    <col min="13320" max="13320" width="9.7265625" style="58" bestFit="1" customWidth="1"/>
    <col min="13321" max="13322" width="0" style="58" hidden="1" customWidth="1"/>
    <col min="13323" max="13566" width="9.1796875" style="58"/>
    <col min="13567" max="13567" width="12.7265625" style="58" customWidth="1"/>
    <col min="13568" max="13568" width="7.81640625" style="58" customWidth="1"/>
    <col min="13569" max="13569" width="13.453125" style="58" customWidth="1"/>
    <col min="13570" max="13570" width="9" style="58" customWidth="1"/>
    <col min="13571" max="13571" width="12.7265625" style="58" customWidth="1"/>
    <col min="13572" max="13572" width="11.26953125" style="58" customWidth="1"/>
    <col min="13573" max="13573" width="13.1796875" style="58" customWidth="1"/>
    <col min="13574" max="13574" width="9.7265625" style="58" customWidth="1"/>
    <col min="13575" max="13575" width="7" style="58" customWidth="1"/>
    <col min="13576" max="13576" width="9.7265625" style="58" bestFit="1" customWidth="1"/>
    <col min="13577" max="13578" width="0" style="58" hidden="1" customWidth="1"/>
    <col min="13579" max="13822" width="9.1796875" style="58"/>
    <col min="13823" max="13823" width="12.7265625" style="58" customWidth="1"/>
    <col min="13824" max="13824" width="7.81640625" style="58" customWidth="1"/>
    <col min="13825" max="13825" width="13.453125" style="58" customWidth="1"/>
    <col min="13826" max="13826" width="9" style="58" customWidth="1"/>
    <col min="13827" max="13827" width="12.7265625" style="58" customWidth="1"/>
    <col min="13828" max="13828" width="11.26953125" style="58" customWidth="1"/>
    <col min="13829" max="13829" width="13.1796875" style="58" customWidth="1"/>
    <col min="13830" max="13830" width="9.7265625" style="58" customWidth="1"/>
    <col min="13831" max="13831" width="7" style="58" customWidth="1"/>
    <col min="13832" max="13832" width="9.7265625" style="58" bestFit="1" customWidth="1"/>
    <col min="13833" max="13834" width="0" style="58" hidden="1" customWidth="1"/>
    <col min="13835" max="14078" width="9.1796875" style="58"/>
    <col min="14079" max="14079" width="12.7265625" style="58" customWidth="1"/>
    <col min="14080" max="14080" width="7.81640625" style="58" customWidth="1"/>
    <col min="14081" max="14081" width="13.453125" style="58" customWidth="1"/>
    <col min="14082" max="14082" width="9" style="58" customWidth="1"/>
    <col min="14083" max="14083" width="12.7265625" style="58" customWidth="1"/>
    <col min="14084" max="14084" width="11.26953125" style="58" customWidth="1"/>
    <col min="14085" max="14085" width="13.1796875" style="58" customWidth="1"/>
    <col min="14086" max="14086" width="9.7265625" style="58" customWidth="1"/>
    <col min="14087" max="14087" width="7" style="58" customWidth="1"/>
    <col min="14088" max="14088" width="9.7265625" style="58" bestFit="1" customWidth="1"/>
    <col min="14089" max="14090" width="0" style="58" hidden="1" customWidth="1"/>
    <col min="14091" max="14334" width="9.1796875" style="58"/>
    <col min="14335" max="14335" width="12.7265625" style="58" customWidth="1"/>
    <col min="14336" max="14336" width="7.81640625" style="58" customWidth="1"/>
    <col min="14337" max="14337" width="13.453125" style="58" customWidth="1"/>
    <col min="14338" max="14338" width="9" style="58" customWidth="1"/>
    <col min="14339" max="14339" width="12.7265625" style="58" customWidth="1"/>
    <col min="14340" max="14340" width="11.26953125" style="58" customWidth="1"/>
    <col min="14341" max="14341" width="13.1796875" style="58" customWidth="1"/>
    <col min="14342" max="14342" width="9.7265625" style="58" customWidth="1"/>
    <col min="14343" max="14343" width="7" style="58" customWidth="1"/>
    <col min="14344" max="14344" width="9.7265625" style="58" bestFit="1" customWidth="1"/>
    <col min="14345" max="14346" width="0" style="58" hidden="1" customWidth="1"/>
    <col min="14347" max="14590" width="9.1796875" style="58"/>
    <col min="14591" max="14591" width="12.7265625" style="58" customWidth="1"/>
    <col min="14592" max="14592" width="7.81640625" style="58" customWidth="1"/>
    <col min="14593" max="14593" width="13.453125" style="58" customWidth="1"/>
    <col min="14594" max="14594" width="9" style="58" customWidth="1"/>
    <col min="14595" max="14595" width="12.7265625" style="58" customWidth="1"/>
    <col min="14596" max="14596" width="11.26953125" style="58" customWidth="1"/>
    <col min="14597" max="14597" width="13.1796875" style="58" customWidth="1"/>
    <col min="14598" max="14598" width="9.7265625" style="58" customWidth="1"/>
    <col min="14599" max="14599" width="7" style="58" customWidth="1"/>
    <col min="14600" max="14600" width="9.7265625" style="58" bestFit="1" customWidth="1"/>
    <col min="14601" max="14602" width="0" style="58" hidden="1" customWidth="1"/>
    <col min="14603" max="14846" width="9.1796875" style="58"/>
    <col min="14847" max="14847" width="12.7265625" style="58" customWidth="1"/>
    <col min="14848" max="14848" width="7.81640625" style="58" customWidth="1"/>
    <col min="14849" max="14849" width="13.453125" style="58" customWidth="1"/>
    <col min="14850" max="14850" width="9" style="58" customWidth="1"/>
    <col min="14851" max="14851" width="12.7265625" style="58" customWidth="1"/>
    <col min="14852" max="14852" width="11.26953125" style="58" customWidth="1"/>
    <col min="14853" max="14853" width="13.1796875" style="58" customWidth="1"/>
    <col min="14854" max="14854" width="9.7265625" style="58" customWidth="1"/>
    <col min="14855" max="14855" width="7" style="58" customWidth="1"/>
    <col min="14856" max="14856" width="9.7265625" style="58" bestFit="1" customWidth="1"/>
    <col min="14857" max="14858" width="0" style="58" hidden="1" customWidth="1"/>
    <col min="14859" max="15102" width="9.1796875" style="58"/>
    <col min="15103" max="15103" width="12.7265625" style="58" customWidth="1"/>
    <col min="15104" max="15104" width="7.81640625" style="58" customWidth="1"/>
    <col min="15105" max="15105" width="13.453125" style="58" customWidth="1"/>
    <col min="15106" max="15106" width="9" style="58" customWidth="1"/>
    <col min="15107" max="15107" width="12.7265625" style="58" customWidth="1"/>
    <col min="15108" max="15108" width="11.26953125" style="58" customWidth="1"/>
    <col min="15109" max="15109" width="13.1796875" style="58" customWidth="1"/>
    <col min="15110" max="15110" width="9.7265625" style="58" customWidth="1"/>
    <col min="15111" max="15111" width="7" style="58" customWidth="1"/>
    <col min="15112" max="15112" width="9.7265625" style="58" bestFit="1" customWidth="1"/>
    <col min="15113" max="15114" width="0" style="58" hidden="1" customWidth="1"/>
    <col min="15115" max="15358" width="9.1796875" style="58"/>
    <col min="15359" max="15359" width="12.7265625" style="58" customWidth="1"/>
    <col min="15360" max="15360" width="7.81640625" style="58" customWidth="1"/>
    <col min="15361" max="15361" width="13.453125" style="58" customWidth="1"/>
    <col min="15362" max="15362" width="9" style="58" customWidth="1"/>
    <col min="15363" max="15363" width="12.7265625" style="58" customWidth="1"/>
    <col min="15364" max="15364" width="11.26953125" style="58" customWidth="1"/>
    <col min="15365" max="15365" width="13.1796875" style="58" customWidth="1"/>
    <col min="15366" max="15366" width="9.7265625" style="58" customWidth="1"/>
    <col min="15367" max="15367" width="7" style="58" customWidth="1"/>
    <col min="15368" max="15368" width="9.7265625" style="58" bestFit="1" customWidth="1"/>
    <col min="15369" max="15370" width="0" style="58" hidden="1" customWidth="1"/>
    <col min="15371" max="15614" width="9.1796875" style="58"/>
    <col min="15615" max="15615" width="12.7265625" style="58" customWidth="1"/>
    <col min="15616" max="15616" width="7.81640625" style="58" customWidth="1"/>
    <col min="15617" max="15617" width="13.453125" style="58" customWidth="1"/>
    <col min="15618" max="15618" width="9" style="58" customWidth="1"/>
    <col min="15619" max="15619" width="12.7265625" style="58" customWidth="1"/>
    <col min="15620" max="15620" width="11.26953125" style="58" customWidth="1"/>
    <col min="15621" max="15621" width="13.1796875" style="58" customWidth="1"/>
    <col min="15622" max="15622" width="9.7265625" style="58" customWidth="1"/>
    <col min="15623" max="15623" width="7" style="58" customWidth="1"/>
    <col min="15624" max="15624" width="9.7265625" style="58" bestFit="1" customWidth="1"/>
    <col min="15625" max="15626" width="0" style="58" hidden="1" customWidth="1"/>
    <col min="15627" max="15870" width="9.1796875" style="58"/>
    <col min="15871" max="15871" width="12.7265625" style="58" customWidth="1"/>
    <col min="15872" max="15872" width="7.81640625" style="58" customWidth="1"/>
    <col min="15873" max="15873" width="13.453125" style="58" customWidth="1"/>
    <col min="15874" max="15874" width="9" style="58" customWidth="1"/>
    <col min="15875" max="15875" width="12.7265625" style="58" customWidth="1"/>
    <col min="15876" max="15876" width="11.26953125" style="58" customWidth="1"/>
    <col min="15877" max="15877" width="13.1796875" style="58" customWidth="1"/>
    <col min="15878" max="15878" width="9.7265625" style="58" customWidth="1"/>
    <col min="15879" max="15879" width="7" style="58" customWidth="1"/>
    <col min="15880" max="15880" width="9.7265625" style="58" bestFit="1" customWidth="1"/>
    <col min="15881" max="15882" width="0" style="58" hidden="1" customWidth="1"/>
    <col min="15883" max="16126" width="9.1796875" style="58"/>
    <col min="16127" max="16127" width="12.7265625" style="58" customWidth="1"/>
    <col min="16128" max="16128" width="7.81640625" style="58" customWidth="1"/>
    <col min="16129" max="16129" width="13.453125" style="58" customWidth="1"/>
    <col min="16130" max="16130" width="9" style="58" customWidth="1"/>
    <col min="16131" max="16131" width="12.7265625" style="58" customWidth="1"/>
    <col min="16132" max="16132" width="11.26953125" style="58" customWidth="1"/>
    <col min="16133" max="16133" width="13.1796875" style="58" customWidth="1"/>
    <col min="16134" max="16134" width="9.7265625" style="58" customWidth="1"/>
    <col min="16135" max="16135" width="7" style="58" customWidth="1"/>
    <col min="16136" max="16136" width="9.7265625" style="58" bestFit="1" customWidth="1"/>
    <col min="16137" max="16138" width="0" style="58" hidden="1" customWidth="1"/>
    <col min="16139" max="16383" width="9.1796875" style="58"/>
    <col min="16384" max="16384" width="9.1796875" style="58" customWidth="1"/>
  </cols>
  <sheetData>
    <row r="1" spans="1:13" ht="17.5">
      <c r="C1" s="140" t="s">
        <v>105</v>
      </c>
      <c r="D1" s="140"/>
      <c r="E1" s="140"/>
      <c r="F1" s="140"/>
      <c r="G1" s="140"/>
      <c r="H1" s="140"/>
    </row>
    <row r="3" spans="1:13" ht="62.5">
      <c r="A3" s="59" t="s">
        <v>106</v>
      </c>
      <c r="B3" s="59" t="s">
        <v>107</v>
      </c>
      <c r="C3" s="59" t="s">
        <v>108</v>
      </c>
      <c r="D3" s="59" t="s">
        <v>109</v>
      </c>
      <c r="E3" s="59" t="s">
        <v>220</v>
      </c>
      <c r="F3" s="59" t="s">
        <v>212</v>
      </c>
      <c r="G3" s="59" t="s">
        <v>168</v>
      </c>
      <c r="H3" s="59" t="s">
        <v>110</v>
      </c>
      <c r="I3" s="60" t="s">
        <v>111</v>
      </c>
      <c r="J3" s="60" t="s">
        <v>112</v>
      </c>
    </row>
    <row r="4" spans="1:13">
      <c r="A4" s="120">
        <v>0.33333333333333331</v>
      </c>
      <c r="B4" s="120">
        <v>0.5</v>
      </c>
      <c r="C4" s="61" t="s">
        <v>113</v>
      </c>
      <c r="D4" s="121">
        <v>12</v>
      </c>
      <c r="E4" s="126"/>
      <c r="F4" s="119"/>
      <c r="G4" s="119"/>
      <c r="H4" s="62"/>
      <c r="I4" s="58">
        <f>HOUR(E4)</f>
        <v>0</v>
      </c>
      <c r="J4" s="63">
        <f>MINUTE(E4)/60</f>
        <v>0</v>
      </c>
    </row>
    <row r="5" spans="1:13">
      <c r="A5" s="120">
        <v>0.4723065029699412</v>
      </c>
      <c r="B5" s="120">
        <v>0.65991898148148154</v>
      </c>
      <c r="C5" s="61" t="s">
        <v>113</v>
      </c>
      <c r="D5" s="121">
        <v>12</v>
      </c>
      <c r="E5" s="126"/>
      <c r="F5" s="119"/>
      <c r="G5" s="119"/>
      <c r="H5" s="62"/>
      <c r="I5" s="58">
        <f t="shared" ref="I5:I19" si="0">HOUR(E5)</f>
        <v>0</v>
      </c>
      <c r="J5" s="63">
        <f t="shared" ref="J5:J19" si="1">MINUTE(E5)/60</f>
        <v>0</v>
      </c>
    </row>
    <row r="6" spans="1:13">
      <c r="A6" s="120">
        <v>0.48471236933327655</v>
      </c>
      <c r="B6" s="120">
        <v>0.61700977598409479</v>
      </c>
      <c r="C6" s="61" t="s">
        <v>114</v>
      </c>
      <c r="D6" s="121">
        <v>15</v>
      </c>
      <c r="E6" s="126"/>
      <c r="F6" s="119"/>
      <c r="G6" s="119"/>
      <c r="H6" s="62"/>
      <c r="I6" s="58">
        <f t="shared" si="0"/>
        <v>0</v>
      </c>
      <c r="J6" s="63">
        <f t="shared" si="1"/>
        <v>0</v>
      </c>
    </row>
    <row r="7" spans="1:13">
      <c r="A7" s="120">
        <v>0.41885567945639901</v>
      </c>
      <c r="B7" s="120">
        <v>0.55634990582390165</v>
      </c>
      <c r="C7" s="61" t="s">
        <v>114</v>
      </c>
      <c r="D7" s="121">
        <v>15</v>
      </c>
      <c r="E7" s="126"/>
      <c r="F7" s="119"/>
      <c r="G7" s="119"/>
      <c r="H7" s="62"/>
      <c r="I7" s="58">
        <f t="shared" si="0"/>
        <v>0</v>
      </c>
      <c r="J7" s="63">
        <f t="shared" si="1"/>
        <v>0</v>
      </c>
    </row>
    <row r="8" spans="1:13">
      <c r="A8" s="120">
        <v>0.42651769516914106</v>
      </c>
      <c r="B8" s="120">
        <v>0.5988278441115209</v>
      </c>
      <c r="C8" s="61" t="s">
        <v>114</v>
      </c>
      <c r="D8" s="121">
        <v>15</v>
      </c>
      <c r="E8" s="126"/>
      <c r="F8" s="119"/>
      <c r="G8" s="119"/>
      <c r="H8" s="62"/>
      <c r="I8" s="58">
        <f t="shared" si="0"/>
        <v>0</v>
      </c>
      <c r="J8" s="63">
        <f t="shared" si="1"/>
        <v>0</v>
      </c>
    </row>
    <row r="9" spans="1:13">
      <c r="A9" s="120">
        <v>0.43035092843252665</v>
      </c>
      <c r="B9" s="120">
        <v>0.64430595869138796</v>
      </c>
      <c r="C9" s="61" t="s">
        <v>115</v>
      </c>
      <c r="D9" s="121">
        <v>20</v>
      </c>
      <c r="E9" s="126"/>
      <c r="F9" s="119"/>
      <c r="G9" s="119"/>
      <c r="H9" s="62"/>
      <c r="I9" s="58">
        <f t="shared" si="0"/>
        <v>0</v>
      </c>
      <c r="J9" s="63">
        <f t="shared" si="1"/>
        <v>0</v>
      </c>
    </row>
    <row r="10" spans="1:13">
      <c r="A10" s="120">
        <v>0.43062155544268715</v>
      </c>
      <c r="B10" s="120">
        <v>0.69475398551264367</v>
      </c>
      <c r="C10" s="61" t="s">
        <v>115</v>
      </c>
      <c r="D10" s="121">
        <v>20</v>
      </c>
      <c r="E10" s="126"/>
      <c r="F10" s="119"/>
      <c r="G10" s="119"/>
      <c r="H10" s="62"/>
      <c r="I10" s="58">
        <f t="shared" si="0"/>
        <v>0</v>
      </c>
      <c r="J10" s="63">
        <f t="shared" si="1"/>
        <v>0</v>
      </c>
    </row>
    <row r="11" spans="1:13">
      <c r="A11" s="120">
        <v>0.43961083279123897</v>
      </c>
      <c r="B11" s="120">
        <v>0.57759641493406333</v>
      </c>
      <c r="C11" s="61" t="s">
        <v>115</v>
      </c>
      <c r="D11" s="121">
        <v>20</v>
      </c>
      <c r="E11" s="126"/>
      <c r="F11" s="119"/>
      <c r="G11" s="119"/>
      <c r="H11" s="62"/>
      <c r="I11" s="58">
        <f t="shared" si="0"/>
        <v>0</v>
      </c>
      <c r="J11" s="63">
        <f t="shared" si="1"/>
        <v>0</v>
      </c>
    </row>
    <row r="12" spans="1:13">
      <c r="A12" s="120">
        <v>0.39610970351793157</v>
      </c>
      <c r="B12" s="120">
        <v>0.46452857672775927</v>
      </c>
      <c r="C12" s="61" t="s">
        <v>115</v>
      </c>
      <c r="D12" s="121">
        <v>20</v>
      </c>
      <c r="E12" s="126"/>
      <c r="F12" s="119"/>
      <c r="G12" s="119"/>
      <c r="H12" s="62"/>
      <c r="I12" s="58">
        <f t="shared" si="0"/>
        <v>0</v>
      </c>
      <c r="J12" s="63">
        <f t="shared" si="1"/>
        <v>0</v>
      </c>
    </row>
    <row r="13" spans="1:13">
      <c r="A13" s="120">
        <v>0.4146022737050179</v>
      </c>
      <c r="B13" s="120">
        <v>0.54205887904575634</v>
      </c>
      <c r="C13" s="61" t="s">
        <v>115</v>
      </c>
      <c r="D13" s="121">
        <v>20</v>
      </c>
      <c r="E13" s="126"/>
      <c r="F13" s="119"/>
      <c r="G13" s="119"/>
      <c r="H13" s="62"/>
      <c r="I13" s="58">
        <f t="shared" si="0"/>
        <v>0</v>
      </c>
      <c r="J13" s="63">
        <f t="shared" si="1"/>
        <v>0</v>
      </c>
      <c r="M13"/>
    </row>
    <row r="14" spans="1:13">
      <c r="A14" s="120">
        <v>0.39271621577974619</v>
      </c>
      <c r="B14" s="120">
        <v>0.47704173984999754</v>
      </c>
      <c r="C14" s="61" t="s">
        <v>116</v>
      </c>
      <c r="D14" s="121">
        <v>7</v>
      </c>
      <c r="E14" s="126"/>
      <c r="F14" s="119"/>
      <c r="G14" s="119"/>
      <c r="H14" s="62"/>
      <c r="I14" s="58">
        <f t="shared" si="0"/>
        <v>0</v>
      </c>
      <c r="J14" s="63">
        <f t="shared" si="1"/>
        <v>0</v>
      </c>
    </row>
    <row r="15" spans="1:13">
      <c r="A15" s="120">
        <v>0.38541666666666669</v>
      </c>
      <c r="B15" s="120">
        <v>0.58952192905066148</v>
      </c>
      <c r="C15" s="61" t="s">
        <v>116</v>
      </c>
      <c r="D15" s="121">
        <v>7</v>
      </c>
      <c r="E15" s="126"/>
      <c r="F15" s="119"/>
      <c r="G15" s="119"/>
      <c r="H15" s="62"/>
      <c r="I15" s="58">
        <f t="shared" si="0"/>
        <v>0</v>
      </c>
      <c r="J15" s="63">
        <f t="shared" si="1"/>
        <v>0</v>
      </c>
    </row>
    <row r="16" spans="1:13">
      <c r="A16" s="120">
        <v>0.38680555555555557</v>
      </c>
      <c r="B16" s="120">
        <v>0.57655520961745399</v>
      </c>
      <c r="C16" s="61" t="s">
        <v>117</v>
      </c>
      <c r="D16" s="121">
        <v>100</v>
      </c>
      <c r="E16" s="126"/>
      <c r="F16" s="119"/>
      <c r="G16" s="119"/>
      <c r="H16" s="62"/>
      <c r="I16" s="58">
        <f t="shared" si="0"/>
        <v>0</v>
      </c>
      <c r="J16" s="63">
        <f t="shared" si="1"/>
        <v>0</v>
      </c>
    </row>
    <row r="17" spans="1:10">
      <c r="A17" s="120">
        <v>0.48843117609144104</v>
      </c>
      <c r="B17" s="120">
        <v>0.52083333333333337</v>
      </c>
      <c r="C17" s="61" t="s">
        <v>118</v>
      </c>
      <c r="D17" s="121">
        <v>15</v>
      </c>
      <c r="E17" s="126"/>
      <c r="F17" s="119"/>
      <c r="G17" s="119"/>
      <c r="H17" s="62"/>
      <c r="I17" s="58">
        <f t="shared" si="0"/>
        <v>0</v>
      </c>
      <c r="J17" s="63">
        <f t="shared" si="1"/>
        <v>0</v>
      </c>
    </row>
    <row r="18" spans="1:10">
      <c r="A18" s="120">
        <v>0.53807166929738681</v>
      </c>
      <c r="B18" s="120">
        <v>0.70833333333333337</v>
      </c>
      <c r="C18" s="61" t="s">
        <v>118</v>
      </c>
      <c r="D18" s="121">
        <v>15</v>
      </c>
      <c r="E18" s="126"/>
      <c r="F18" s="119"/>
      <c r="G18" s="119"/>
      <c r="H18" s="62"/>
      <c r="I18" s="58">
        <f t="shared" si="0"/>
        <v>0</v>
      </c>
      <c r="J18" s="63">
        <f t="shared" si="1"/>
        <v>0</v>
      </c>
    </row>
    <row r="19" spans="1:10">
      <c r="A19" s="120">
        <v>0.54166666666666663</v>
      </c>
      <c r="B19" s="120">
        <v>0.6875</v>
      </c>
      <c r="C19" s="61" t="s">
        <v>118</v>
      </c>
      <c r="D19" s="121">
        <v>15</v>
      </c>
      <c r="E19" s="126"/>
      <c r="F19" s="119"/>
      <c r="G19" s="119"/>
      <c r="H19" s="62"/>
      <c r="I19" s="58">
        <f t="shared" si="0"/>
        <v>0</v>
      </c>
      <c r="J19" s="63">
        <f t="shared" si="1"/>
        <v>0</v>
      </c>
    </row>
    <row r="20" spans="1:10">
      <c r="A20" s="64"/>
      <c r="B20" s="64"/>
      <c r="D20" s="65"/>
      <c r="E20" s="66"/>
      <c r="F20" s="66"/>
    </row>
    <row r="21" spans="1:10">
      <c r="A21" s="64"/>
      <c r="B21" s="64"/>
      <c r="D21" s="65"/>
      <c r="E21" s="66"/>
      <c r="F21" s="66"/>
    </row>
    <row r="22" spans="1:10">
      <c r="A22" s="64"/>
      <c r="B22" s="64"/>
      <c r="D22" s="65"/>
      <c r="E22" s="66"/>
      <c r="F22" s="66"/>
    </row>
    <row r="23" spans="1:10">
      <c r="A23" s="64"/>
      <c r="B23" s="64"/>
      <c r="D23" s="65"/>
      <c r="E23" s="66"/>
      <c r="F23" s="66"/>
      <c r="H23" s="67"/>
    </row>
    <row r="24" spans="1:10">
      <c r="A24" s="64"/>
      <c r="B24" s="64"/>
      <c r="D24" s="65"/>
      <c r="E24" s="66"/>
      <c r="F24" s="66"/>
    </row>
    <row r="25" spans="1:10">
      <c r="A25" s="64"/>
      <c r="B25" s="64"/>
      <c r="D25" s="65"/>
      <c r="E25" s="66"/>
      <c r="F25" s="66"/>
    </row>
    <row r="26" spans="1:10">
      <c r="A26" s="64"/>
      <c r="B26" s="64"/>
      <c r="D26" s="65"/>
      <c r="E26" s="66"/>
      <c r="F26" s="66"/>
    </row>
    <row r="27" spans="1:10">
      <c r="A27" s="64"/>
      <c r="B27" s="64"/>
      <c r="D27" s="65"/>
      <c r="E27" s="66"/>
      <c r="F27" s="66"/>
    </row>
    <row r="28" spans="1:10">
      <c r="A28" s="64"/>
      <c r="B28" s="64"/>
      <c r="D28" s="65"/>
      <c r="E28" s="66"/>
      <c r="F28" s="66"/>
    </row>
    <row r="29" spans="1:10">
      <c r="A29" s="64"/>
      <c r="B29" s="64"/>
      <c r="D29" s="65"/>
      <c r="E29" s="66"/>
      <c r="F29" s="66"/>
    </row>
    <row r="30" spans="1:10">
      <c r="A30" s="64"/>
      <c r="B30" s="64"/>
      <c r="D30" s="65"/>
      <c r="E30" s="66"/>
      <c r="F30" s="66"/>
    </row>
    <row r="31" spans="1:10">
      <c r="A31" s="64"/>
      <c r="B31" s="64"/>
      <c r="D31" s="65"/>
      <c r="E31" s="66"/>
      <c r="F31" s="66"/>
    </row>
  </sheetData>
  <mergeCells count="1">
    <mergeCell ref="C1:H1"/>
  </mergeCells>
  <pageMargins left="0.75" right="0.75" top="1" bottom="1" header="0.5" footer="0.5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G15" sqref="G15"/>
    </sheetView>
  </sheetViews>
  <sheetFormatPr defaultColWidth="9.1796875" defaultRowHeight="12.5"/>
  <cols>
    <col min="1" max="1" width="5.7265625" style="70" customWidth="1"/>
    <col min="2" max="2" width="11.26953125" style="70" customWidth="1"/>
    <col min="3" max="4" width="9.1796875" style="70"/>
    <col min="5" max="5" width="14.453125" style="70" customWidth="1"/>
    <col min="6" max="6" width="15.453125" style="70" bestFit="1" customWidth="1"/>
    <col min="7" max="7" width="14" style="70" customWidth="1"/>
    <col min="8" max="16384" width="9.1796875" style="70"/>
  </cols>
  <sheetData>
    <row r="1" spans="1:7" ht="26">
      <c r="A1" s="68" t="s">
        <v>119</v>
      </c>
      <c r="B1" s="69" t="s">
        <v>120</v>
      </c>
      <c r="C1" s="69" t="s">
        <v>121</v>
      </c>
      <c r="D1" s="69" t="s">
        <v>122</v>
      </c>
      <c r="E1" s="69" t="s">
        <v>123</v>
      </c>
      <c r="F1" s="69" t="s">
        <v>124</v>
      </c>
      <c r="G1" s="68" t="s">
        <v>125</v>
      </c>
    </row>
    <row r="2" spans="1:7" ht="13">
      <c r="A2" s="71">
        <v>1</v>
      </c>
      <c r="B2" s="71" t="s">
        <v>126</v>
      </c>
      <c r="C2" s="71" t="s">
        <v>127</v>
      </c>
      <c r="D2" s="71" t="s">
        <v>128</v>
      </c>
      <c r="E2" s="72">
        <v>19542</v>
      </c>
      <c r="F2" s="73"/>
      <c r="G2" s="73"/>
    </row>
    <row r="3" spans="1:7" ht="13">
      <c r="A3" s="71">
        <v>2</v>
      </c>
      <c r="B3" s="71" t="s">
        <v>129</v>
      </c>
      <c r="C3" s="71" t="s">
        <v>130</v>
      </c>
      <c r="D3" s="71" t="s">
        <v>128</v>
      </c>
      <c r="E3" s="72">
        <v>25543</v>
      </c>
      <c r="F3" s="73"/>
      <c r="G3" s="73"/>
    </row>
    <row r="4" spans="1:7" ht="13">
      <c r="A4" s="71">
        <v>3</v>
      </c>
      <c r="B4" s="71" t="s">
        <v>131</v>
      </c>
      <c r="C4" s="71" t="s">
        <v>132</v>
      </c>
      <c r="D4" s="71" t="s">
        <v>133</v>
      </c>
      <c r="E4" s="72">
        <v>26735</v>
      </c>
      <c r="F4" s="73"/>
      <c r="G4" s="73"/>
    </row>
    <row r="5" spans="1:7" ht="13">
      <c r="A5" s="71">
        <v>4</v>
      </c>
      <c r="B5" s="71" t="s">
        <v>134</v>
      </c>
      <c r="C5" s="71" t="s">
        <v>135</v>
      </c>
      <c r="D5" s="71" t="s">
        <v>133</v>
      </c>
      <c r="E5" s="72">
        <v>17674</v>
      </c>
      <c r="F5" s="73"/>
      <c r="G5" s="73"/>
    </row>
    <row r="6" spans="1:7" ht="13">
      <c r="A6" s="71">
        <v>5</v>
      </c>
      <c r="B6" s="71" t="s">
        <v>136</v>
      </c>
      <c r="C6" s="71" t="s">
        <v>137</v>
      </c>
      <c r="D6" s="71" t="s">
        <v>133</v>
      </c>
      <c r="E6" s="72">
        <v>25936</v>
      </c>
      <c r="F6" s="73"/>
      <c r="G6" s="73"/>
    </row>
    <row r="7" spans="1:7" ht="13">
      <c r="A7" s="71">
        <v>6</v>
      </c>
      <c r="B7" s="71" t="s">
        <v>138</v>
      </c>
      <c r="C7" s="71" t="s">
        <v>139</v>
      </c>
      <c r="D7" s="71" t="s">
        <v>128</v>
      </c>
      <c r="E7" s="72">
        <v>22551</v>
      </c>
      <c r="F7" s="73"/>
      <c r="G7" s="73"/>
    </row>
    <row r="8" spans="1:7" ht="13">
      <c r="A8" s="71">
        <v>7</v>
      </c>
      <c r="B8" s="71" t="s">
        <v>140</v>
      </c>
      <c r="C8" s="71" t="s">
        <v>141</v>
      </c>
      <c r="D8" s="71" t="s">
        <v>128</v>
      </c>
      <c r="E8" s="72">
        <v>20514</v>
      </c>
      <c r="F8" s="73"/>
      <c r="G8" s="73"/>
    </row>
    <row r="9" spans="1:7" ht="13">
      <c r="A9" s="71">
        <v>8</v>
      </c>
      <c r="B9" s="71" t="s">
        <v>142</v>
      </c>
      <c r="C9" s="71" t="s">
        <v>143</v>
      </c>
      <c r="D9" s="71" t="s">
        <v>133</v>
      </c>
      <c r="E9" s="72">
        <v>17083</v>
      </c>
      <c r="F9" s="73"/>
      <c r="G9" s="73"/>
    </row>
    <row r="10" spans="1:7" ht="13">
      <c r="A10" s="71">
        <v>9</v>
      </c>
      <c r="B10" s="71" t="s">
        <v>144</v>
      </c>
      <c r="C10" s="71" t="s">
        <v>127</v>
      </c>
      <c r="D10" s="71" t="s">
        <v>128</v>
      </c>
      <c r="E10" s="72">
        <v>21542</v>
      </c>
      <c r="F10" s="73"/>
      <c r="G10" s="73"/>
    </row>
    <row r="13" spans="1:7" ht="13">
      <c r="A13" s="141" t="s">
        <v>145</v>
      </c>
      <c r="B13" s="142"/>
      <c r="C13" s="143"/>
      <c r="D13" s="74">
        <v>60</v>
      </c>
    </row>
    <row r="14" spans="1:7" ht="13">
      <c r="A14" s="144" t="s">
        <v>146</v>
      </c>
      <c r="B14" s="145"/>
      <c r="C14" s="146"/>
      <c r="D14" s="74">
        <v>65</v>
      </c>
    </row>
  </sheetData>
  <mergeCells count="2">
    <mergeCell ref="A13:C13"/>
    <mergeCell ref="A14:C14"/>
  </mergeCell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7"/>
  <sheetViews>
    <sheetView workbookViewId="0">
      <selection activeCell="D21" sqref="D21"/>
    </sheetView>
  </sheetViews>
  <sheetFormatPr defaultColWidth="9.1796875" defaultRowHeight="12.5"/>
  <cols>
    <col min="1" max="1" width="10.1796875" style="70" bestFit="1" customWidth="1"/>
    <col min="2" max="2" width="9.1796875" style="70"/>
    <col min="3" max="3" width="15.81640625" style="75" customWidth="1"/>
    <col min="4" max="4" width="15.7265625" style="70" customWidth="1"/>
    <col min="5" max="16384" width="9.1796875" style="70"/>
  </cols>
  <sheetData>
    <row r="3" spans="1:4" ht="14">
      <c r="A3" s="82" t="s">
        <v>119</v>
      </c>
      <c r="B3" s="81" t="s">
        <v>159</v>
      </c>
      <c r="C3" s="81" t="s">
        <v>158</v>
      </c>
      <c r="D3" s="81" t="s">
        <v>157</v>
      </c>
    </row>
    <row r="4" spans="1:4" ht="13">
      <c r="A4" s="80">
        <v>1</v>
      </c>
      <c r="B4" s="122" t="s">
        <v>156</v>
      </c>
      <c r="C4" s="79">
        <f ca="1">TODAY()+2</f>
        <v>43395</v>
      </c>
      <c r="D4" s="78"/>
    </row>
    <row r="5" spans="1:4" ht="13">
      <c r="A5" s="80">
        <v>2</v>
      </c>
      <c r="B5" s="122" t="s">
        <v>155</v>
      </c>
      <c r="C5" s="79">
        <f ca="1">TODAY()+5</f>
        <v>43398</v>
      </c>
      <c r="D5" s="78"/>
    </row>
    <row r="6" spans="1:4" ht="13">
      <c r="A6" s="80">
        <v>3</v>
      </c>
      <c r="B6" s="122" t="s">
        <v>154</v>
      </c>
      <c r="C6" s="79">
        <f ca="1">TODAY()+4</f>
        <v>43397</v>
      </c>
      <c r="D6" s="78"/>
    </row>
    <row r="7" spans="1:4" ht="13">
      <c r="A7" s="80">
        <v>4</v>
      </c>
      <c r="B7" s="122" t="s">
        <v>153</v>
      </c>
      <c r="C7" s="79">
        <f ca="1">TODAY()+6</f>
        <v>43399</v>
      </c>
      <c r="D7" s="78"/>
    </row>
    <row r="8" spans="1:4" ht="13">
      <c r="A8" s="80">
        <v>5</v>
      </c>
      <c r="B8" s="122" t="s">
        <v>152</v>
      </c>
      <c r="C8" s="79">
        <f ca="1">TODAY()+2</f>
        <v>43395</v>
      </c>
      <c r="D8" s="78"/>
    </row>
    <row r="9" spans="1:4" ht="13">
      <c r="A9" s="80">
        <v>6</v>
      </c>
      <c r="B9" s="122" t="s">
        <v>151</v>
      </c>
      <c r="C9" s="79">
        <f ca="1">TODAY()+2</f>
        <v>43395</v>
      </c>
      <c r="D9" s="78"/>
    </row>
    <row r="10" spans="1:4" ht="13">
      <c r="A10" s="80">
        <v>7</v>
      </c>
      <c r="B10" s="122" t="s">
        <v>150</v>
      </c>
      <c r="C10" s="79">
        <f ca="1">TODAY()+2</f>
        <v>43395</v>
      </c>
      <c r="D10" s="78"/>
    </row>
    <row r="11" spans="1:4" ht="13">
      <c r="A11" s="80">
        <v>8</v>
      </c>
      <c r="B11" s="122" t="s">
        <v>149</v>
      </c>
      <c r="C11" s="79">
        <f ca="1">TODAY()+5</f>
        <v>43398</v>
      </c>
      <c r="D11" s="78"/>
    </row>
    <row r="12" spans="1:4" ht="13">
      <c r="A12" s="80">
        <v>9</v>
      </c>
      <c r="B12" s="122" t="s">
        <v>148</v>
      </c>
      <c r="C12" s="79">
        <f ca="1">TODAY()+1</f>
        <v>43394</v>
      </c>
      <c r="D12" s="78"/>
    </row>
    <row r="13" spans="1:4" ht="13">
      <c r="A13" s="80">
        <v>10</v>
      </c>
      <c r="B13" s="122" t="s">
        <v>147</v>
      </c>
      <c r="C13" s="79">
        <f ca="1">TODAY()+4</f>
        <v>43397</v>
      </c>
      <c r="D13" s="78"/>
    </row>
    <row r="15" spans="1:4">
      <c r="A15" s="77"/>
    </row>
    <row r="16" spans="1:4">
      <c r="A16" s="77"/>
    </row>
    <row r="17" spans="1:1">
      <c r="A17" s="76"/>
    </row>
  </sheetData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2"/>
  <sheetViews>
    <sheetView workbookViewId="0">
      <selection activeCell="G16" sqref="G16"/>
    </sheetView>
  </sheetViews>
  <sheetFormatPr defaultRowHeight="12.5"/>
  <cols>
    <col min="1" max="1" width="10.26953125" bestFit="1" customWidth="1"/>
    <col min="2" max="2" width="22" bestFit="1" customWidth="1"/>
    <col min="3" max="3" width="10.453125" customWidth="1"/>
    <col min="4" max="4" width="16" customWidth="1"/>
    <col min="8" max="8" width="9.90625" bestFit="1" customWidth="1"/>
  </cols>
  <sheetData>
    <row r="2" spans="1:8" ht="13">
      <c r="B2" s="123" t="s">
        <v>171</v>
      </c>
    </row>
    <row r="12" spans="1:8" ht="27" customHeight="1">
      <c r="A12" s="103" t="s">
        <v>172</v>
      </c>
      <c r="B12" s="103" t="s">
        <v>221</v>
      </c>
      <c r="C12" s="104" t="s">
        <v>176</v>
      </c>
      <c r="D12" s="103" t="s">
        <v>177</v>
      </c>
    </row>
    <row r="13" spans="1:8">
      <c r="A13" s="101" t="s">
        <v>213</v>
      </c>
      <c r="B13" s="102">
        <v>5.015787037037037</v>
      </c>
      <c r="C13" s="105">
        <v>10</v>
      </c>
      <c r="D13" s="125"/>
      <c r="H13" s="124"/>
    </row>
    <row r="14" spans="1:8">
      <c r="A14" s="101" t="s">
        <v>214</v>
      </c>
      <c r="B14" s="102">
        <v>7.121990740740741</v>
      </c>
      <c r="C14" s="105">
        <v>12</v>
      </c>
      <c r="D14" s="125"/>
    </row>
    <row r="15" spans="1:8">
      <c r="A15" s="101" t="s">
        <v>173</v>
      </c>
      <c r="B15" s="102">
        <v>5.4400925925925927</v>
      </c>
      <c r="C15" s="105">
        <v>12</v>
      </c>
      <c r="D15" s="125"/>
    </row>
    <row r="16" spans="1:8">
      <c r="A16" s="101" t="s">
        <v>174</v>
      </c>
      <c r="B16" s="102">
        <v>1.4577893518518519</v>
      </c>
      <c r="C16" s="105">
        <v>30</v>
      </c>
      <c r="D16" s="125"/>
    </row>
    <row r="17" spans="1:4">
      <c r="A17" s="101" t="s">
        <v>215</v>
      </c>
      <c r="B17" s="102">
        <v>5.8545601851851856</v>
      </c>
      <c r="C17" s="105">
        <v>12</v>
      </c>
      <c r="D17" s="125"/>
    </row>
    <row r="18" spans="1:4">
      <c r="A18" s="101" t="s">
        <v>216</v>
      </c>
      <c r="B18" s="102">
        <v>5.0206018518518514</v>
      </c>
      <c r="C18" s="105">
        <v>12</v>
      </c>
      <c r="D18" s="125"/>
    </row>
    <row r="19" spans="1:4">
      <c r="A19" s="101" t="s">
        <v>175</v>
      </c>
      <c r="B19" s="102">
        <v>4.1666782407407412</v>
      </c>
      <c r="C19" s="105">
        <v>40</v>
      </c>
      <c r="D19" s="125"/>
    </row>
    <row r="20" spans="1:4">
      <c r="A20" s="101" t="s">
        <v>219</v>
      </c>
      <c r="B20" s="102">
        <v>8.3401041666666664</v>
      </c>
      <c r="C20" s="105">
        <v>23</v>
      </c>
      <c r="D20" s="125"/>
    </row>
    <row r="21" spans="1:4">
      <c r="A21" s="101" t="s">
        <v>217</v>
      </c>
      <c r="B21" s="102">
        <v>5.4451273148148154</v>
      </c>
      <c r="C21" s="105">
        <v>12</v>
      </c>
      <c r="D21" s="125"/>
    </row>
    <row r="22" spans="1:4">
      <c r="A22" s="101" t="s">
        <v>218</v>
      </c>
      <c r="B22" s="102">
        <v>6.2712962962962964</v>
      </c>
      <c r="C22" s="105">
        <v>50</v>
      </c>
      <c r="D22" s="12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>
      <selection activeCell="M12" sqref="M12"/>
    </sheetView>
  </sheetViews>
  <sheetFormatPr defaultRowHeight="12.5"/>
  <cols>
    <col min="1" max="1" width="10.26953125" style="106" bestFit="1" customWidth="1"/>
    <col min="2" max="2" width="22" style="106" bestFit="1" customWidth="1"/>
    <col min="3" max="3" width="14.26953125" style="106" customWidth="1"/>
    <col min="4" max="4" width="16.1796875" style="106" bestFit="1" customWidth="1"/>
    <col min="5" max="16384" width="8.7265625" style="106"/>
  </cols>
  <sheetData>
    <row r="2" spans="1:4" ht="13">
      <c r="B2" s="133" t="s">
        <v>222</v>
      </c>
    </row>
    <row r="5" spans="1:4" ht="27" customHeight="1">
      <c r="A5" s="131" t="s">
        <v>172</v>
      </c>
      <c r="B5" s="131" t="s">
        <v>170</v>
      </c>
      <c r="C5" s="131" t="s">
        <v>177</v>
      </c>
      <c r="D5" s="132" t="s">
        <v>178</v>
      </c>
    </row>
    <row r="6" spans="1:4">
      <c r="A6" s="127" t="s">
        <v>179</v>
      </c>
      <c r="B6" s="128">
        <v>0.33333333333333331</v>
      </c>
      <c r="C6" s="129">
        <v>100</v>
      </c>
      <c r="D6" s="129">
        <f>(C6/B6)/24</f>
        <v>12.5</v>
      </c>
    </row>
    <row r="7" spans="1:4">
      <c r="A7" s="127" t="s">
        <v>180</v>
      </c>
      <c r="B7" s="128">
        <v>0.4375</v>
      </c>
      <c r="C7" s="129">
        <v>1100</v>
      </c>
      <c r="D7" s="129">
        <f t="shared" ref="D7:D15" si="0">(C7/B7)/24</f>
        <v>104.76190476190476</v>
      </c>
    </row>
    <row r="8" spans="1:4">
      <c r="A8" s="127" t="s">
        <v>181</v>
      </c>
      <c r="B8" s="128">
        <v>0.51388888888888895</v>
      </c>
      <c r="C8" s="129">
        <v>1500</v>
      </c>
      <c r="D8" s="129">
        <f t="shared" si="0"/>
        <v>121.62162162162161</v>
      </c>
    </row>
    <row r="9" spans="1:4">
      <c r="A9" s="127" t="s">
        <v>182</v>
      </c>
      <c r="B9" s="128">
        <v>0.35416666666666669</v>
      </c>
      <c r="C9" s="129">
        <v>900</v>
      </c>
      <c r="D9" s="129">
        <f t="shared" si="0"/>
        <v>105.88235294117646</v>
      </c>
    </row>
    <row r="10" spans="1:4">
      <c r="A10" s="127" t="s">
        <v>183</v>
      </c>
      <c r="B10" s="128">
        <v>0.39606481481481487</v>
      </c>
      <c r="C10" s="129">
        <v>1050</v>
      </c>
      <c r="D10" s="129">
        <f t="shared" si="0"/>
        <v>110.46171829339566</v>
      </c>
    </row>
    <row r="11" spans="1:4">
      <c r="A11" s="127" t="s">
        <v>184</v>
      </c>
      <c r="B11" s="128">
        <v>0.27129629629629631</v>
      </c>
      <c r="C11" s="129">
        <v>600</v>
      </c>
      <c r="D11" s="129">
        <f t="shared" si="0"/>
        <v>92.150170648464155</v>
      </c>
    </row>
    <row r="12" spans="1:4">
      <c r="A12" s="127" t="s">
        <v>185</v>
      </c>
      <c r="B12" s="128">
        <v>0.20138888888888887</v>
      </c>
      <c r="C12" s="129">
        <v>400</v>
      </c>
      <c r="D12" s="129">
        <f t="shared" si="0"/>
        <v>82.758620689655189</v>
      </c>
    </row>
    <row r="13" spans="1:4">
      <c r="A13" s="127" t="s">
        <v>186</v>
      </c>
      <c r="B13" s="130">
        <v>1.2708333333333333</v>
      </c>
      <c r="C13" s="129">
        <v>300</v>
      </c>
      <c r="D13" s="129">
        <f t="shared" si="0"/>
        <v>9.8360655737704921</v>
      </c>
    </row>
    <row r="14" spans="1:4">
      <c r="A14" s="127" t="s">
        <v>187</v>
      </c>
      <c r="B14" s="130">
        <v>1.0694444444444444</v>
      </c>
      <c r="C14" s="129">
        <v>250</v>
      </c>
      <c r="D14" s="129">
        <f t="shared" si="0"/>
        <v>9.7402597402597397</v>
      </c>
    </row>
    <row r="15" spans="1:4">
      <c r="A15" s="127" t="s">
        <v>188</v>
      </c>
      <c r="B15" s="130">
        <v>1.1527777777777779</v>
      </c>
      <c r="C15" s="129">
        <v>400</v>
      </c>
      <c r="D15" s="129">
        <f t="shared" si="0"/>
        <v>14.457831325301202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data-i-czas</vt:lpstr>
      <vt:lpstr>Biblioteka</vt:lpstr>
      <vt:lpstr>Wypożyczalnia</vt:lpstr>
      <vt:lpstr>Emerytury</vt:lpstr>
      <vt:lpstr>Przewoźnik</vt:lpstr>
      <vt:lpstr>Umowa Zlec</vt:lpstr>
      <vt:lpstr>stawkaH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Basia M</dc:creator>
  <cp:lastModifiedBy>Basia</cp:lastModifiedBy>
  <dcterms:created xsi:type="dcterms:W3CDTF">2015-10-24T20:50:04Z</dcterms:created>
  <dcterms:modified xsi:type="dcterms:W3CDTF">2018-10-20T06:34:14Z</dcterms:modified>
</cp:coreProperties>
</file>