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<sst xmlns="http://schemas.openxmlformats.org/spreadsheetml/2006/main" count="42" uniqueCount="33">
  <si>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K=</t>
  </si>
  <si>
    <r>
      <t>t</t>
    </r>
    <r>
      <rPr>
        <vertAlign val="subscript"/>
        <sz val="10"/>
        <rFont val="Arial"/>
        <family val="2"/>
      </rPr>
      <t>śr</t>
    </r>
  </si>
  <si>
    <r>
      <t>λ</t>
    </r>
    <r>
      <rPr>
        <vertAlign val="subscript"/>
        <sz val="10"/>
        <rFont val="Arial"/>
        <family val="2"/>
      </rPr>
      <t>śr</t>
    </r>
  </si>
  <si>
    <r>
      <t>C</t>
    </r>
    <r>
      <rPr>
        <vertAlign val="subscript"/>
        <sz val="10"/>
        <rFont val="Arial"/>
        <family val="2"/>
      </rPr>
      <t>p</t>
    </r>
  </si>
  <si>
    <t>t[min]=</t>
  </si>
  <si>
    <t>C=</t>
  </si>
  <si>
    <t>Liczba Nusselta</t>
  </si>
  <si>
    <t>A=</t>
  </si>
  <si>
    <t>Pr=</t>
  </si>
  <si>
    <t>Gr=</t>
  </si>
  <si>
    <t>Nu=</t>
  </si>
  <si>
    <r>
      <t>λ</t>
    </r>
    <r>
      <rPr>
        <vertAlign val="subscript"/>
        <sz val="10"/>
        <rFont val="Arial"/>
        <family val="2"/>
      </rPr>
      <t>pow =</t>
    </r>
  </si>
  <si>
    <r>
      <t>α</t>
    </r>
    <r>
      <rPr>
        <b/>
        <vertAlign val="subscript"/>
        <sz val="10"/>
        <rFont val="Arial"/>
        <family val="2"/>
      </rPr>
      <t>radiacji</t>
    </r>
  </si>
  <si>
    <r>
      <t>α</t>
    </r>
    <r>
      <rPr>
        <b/>
        <vertAlign val="subscript"/>
        <sz val="10"/>
        <rFont val="Arial"/>
        <family val="2"/>
      </rPr>
      <t>konwekcji</t>
    </r>
  </si>
  <si>
    <r>
      <t>α</t>
    </r>
    <r>
      <rPr>
        <b/>
        <vertAlign val="subscript"/>
        <sz val="10"/>
        <rFont val="Arial"/>
        <family val="2"/>
      </rPr>
      <t>całkowite</t>
    </r>
  </si>
  <si>
    <t>Parametry termofizyczne</t>
  </si>
  <si>
    <t>ρ</t>
  </si>
  <si>
    <r>
      <t>ε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=</t>
    </r>
  </si>
  <si>
    <r>
      <t>T</t>
    </r>
    <r>
      <rPr>
        <b/>
        <vertAlign val="subscript"/>
        <sz val="10"/>
        <rFont val="Arial"/>
        <family val="2"/>
      </rPr>
      <t>w [C]</t>
    </r>
    <r>
      <rPr>
        <b/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</si>
  <si>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p [C]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</si>
  <si>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w [K]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</si>
  <si>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p [K]</t>
    </r>
    <r>
      <rPr>
        <sz val="10"/>
        <rFont val="Arial"/>
        <family val="0"/>
      </rPr>
      <t>=</t>
    </r>
  </si>
  <si>
    <r>
      <t>α</t>
    </r>
    <r>
      <rPr>
        <b/>
        <vertAlign val="subscript"/>
        <sz val="10"/>
        <rFont val="Arial"/>
        <family val="2"/>
      </rPr>
      <t>średnie</t>
    </r>
  </si>
  <si>
    <t>zwiększenie kroku czasowego</t>
  </si>
  <si>
    <t>alfa uśrednione i stałe</t>
  </si>
  <si>
    <t>wprowadzenie poprawnego alfa</t>
  </si>
  <si>
    <t>zmiana rozkładu temperatur</t>
  </si>
  <si>
    <t>alfa dla nowego rozkładu temperatur</t>
  </si>
  <si>
    <t>próbny</t>
  </si>
  <si>
    <t>OPIS ZMIAN</t>
  </si>
  <si>
    <t>zwiększenie liczby punktów interpretacyjnych</t>
  </si>
  <si>
    <r>
      <t>l</t>
    </r>
    <r>
      <rPr>
        <vertAlign val="subscript"/>
        <sz val="10"/>
        <rFont val="Arial"/>
        <family val="2"/>
      </rPr>
      <t>[m]</t>
    </r>
    <r>
      <rPr>
        <sz val="10"/>
        <rFont val="Arial"/>
        <family val="0"/>
      </rPr>
      <t>=</t>
    </r>
  </si>
  <si>
    <t>iteracja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</si>
</sst>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sz val="16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3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Border="1" applyAlignment="1">
      <alignment/>
    </xf>
    <xf numFmtId="2" fontId="0" fillId="2" borderId="0" xfId="0" applyNumberFormat="1" applyFont="1" applyFill="1" applyAlignment="1">
      <alignment/>
    </xf>
    <xf numFmtId="2" fontId="3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2" fontId="3" fillId="2" borderId="2" xfId="0" applyNumberFormat="1" applyFont="1" applyFill="1" applyBorder="1" applyAlignment="1">
      <alignment/>
    </xf>
    <xf numFmtId="2" fontId="0" fillId="2" borderId="2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" fontId="3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 indent="1"/>
    </xf>
    <xf numFmtId="1" fontId="1" fillId="2" borderId="0" xfId="0" applyNumberFormat="1" applyFont="1" applyFill="1" applyAlignment="1">
      <alignment/>
    </xf>
    <xf numFmtId="0" fontId="10" fillId="2" borderId="8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" fillId="2" borderId="9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Zmiany temperartury w zależności od parametrów modelu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Arkusz2!$V$7</c:f>
              <c:strCache>
                <c:ptCount val="1"/>
                <c:pt idx="0">
                  <c:v>wprowadzenie poprawnego alfa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Arkusz2!$C$7:$U$7</c:f>
              <c:numCache/>
            </c:numRef>
          </c:val>
          <c:smooth val="0"/>
        </c:ser>
        <c:ser>
          <c:idx val="1"/>
          <c:order val="1"/>
          <c:tx>
            <c:strRef>
              <c:f>Arkusz2!$V$8</c:f>
              <c:strCache>
                <c:ptCount val="1"/>
                <c:pt idx="0">
                  <c:v>zmiana rozkładu temperatur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Arkusz2!$C$8:$U$8</c:f>
              <c:numCache/>
            </c:numRef>
          </c:val>
          <c:smooth val="0"/>
        </c:ser>
        <c:ser>
          <c:idx val="2"/>
          <c:order val="2"/>
          <c:tx>
            <c:strRef>
              <c:f>Arkusz2!$V$9</c:f>
              <c:strCache>
                <c:ptCount val="1"/>
                <c:pt idx="0">
                  <c:v>alfa dla nowego rozkładu temperatur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Arkusz2!$C$9:$U$9</c:f>
              <c:numCache/>
            </c:numRef>
          </c:val>
          <c:smooth val="0"/>
        </c:ser>
        <c:ser>
          <c:idx val="3"/>
          <c:order val="3"/>
          <c:tx>
            <c:strRef>
              <c:f>Arkusz2!$V$10</c:f>
              <c:strCache>
                <c:ptCount val="1"/>
                <c:pt idx="0">
                  <c:v>alfa dla nowego rozkładu temperatur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Arkusz2!$C$10:$U$10</c:f>
              <c:numCache/>
            </c:numRef>
          </c:val>
          <c:smooth val="0"/>
        </c:ser>
        <c:ser>
          <c:idx val="4"/>
          <c:order val="4"/>
          <c:tx>
            <c:strRef>
              <c:f>Arkusz2!$V$11</c:f>
              <c:strCache>
                <c:ptCount val="1"/>
                <c:pt idx="0">
                  <c:v>alfa uśrednione i stałe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Arkusz2!$C$11:$U$11</c:f>
              <c:numCache/>
            </c:numRef>
          </c:val>
          <c:smooth val="0"/>
        </c:ser>
        <c:ser>
          <c:idx val="5"/>
          <c:order val="5"/>
          <c:tx>
            <c:strRef>
              <c:f>Arkusz2!$V$12</c:f>
              <c:strCache>
                <c:ptCount val="1"/>
                <c:pt idx="0">
                  <c:v>zwiększenie liczby punktów interpretacyjnych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Arkusz2!$C$2:$U$2</c:f>
              <c:numCache/>
            </c:numRef>
          </c:cat>
          <c:val>
            <c:numRef>
              <c:f>Arkusz2!$C$12:$U$12</c:f>
              <c:numCache/>
            </c:numRef>
          </c:val>
          <c:smooth val="0"/>
        </c:ser>
        <c:ser>
          <c:idx val="6"/>
          <c:order val="6"/>
          <c:tx>
            <c:strRef>
              <c:f>Arkusz2!$V$13</c:f>
              <c:strCache>
                <c:ptCount val="1"/>
                <c:pt idx="0">
                  <c:v>zwiększenie kroku czasowego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Arkusz2!$C$2:$U$2</c:f>
              <c:numCache/>
            </c:numRef>
          </c:cat>
          <c:val>
            <c:numRef>
              <c:f>Arkusz2!$C$13:$U$13</c:f>
              <c:numCache/>
            </c:numRef>
          </c:val>
          <c:smooth val="0"/>
        </c:ser>
        <c:marker val="1"/>
        <c:axId val="30087868"/>
        <c:axId val="2355357"/>
      </c:lineChart>
      <c:catAx>
        <c:axId val="3008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czas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55357"/>
        <c:crosses val="autoZero"/>
        <c:auto val="1"/>
        <c:lblOffset val="100"/>
        <c:noMultiLvlLbl val="0"/>
      </c:catAx>
      <c:valAx>
        <c:axId val="235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95250</xdr:rowOff>
    </xdr:from>
    <xdr:to>
      <xdr:col>26</xdr:col>
      <xdr:colOff>57150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71525" y="2009775"/>
        <a:ext cx="77724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workbookViewId="0" topLeftCell="A1">
      <selection activeCell="I19" sqref="I19"/>
    </sheetView>
  </sheetViews>
  <sheetFormatPr defaultColWidth="9.140625" defaultRowHeight="12.75"/>
  <cols>
    <col min="1" max="1" width="0.71875" style="2" customWidth="1"/>
    <col min="2" max="16384" width="9.421875" style="2" customWidth="1"/>
  </cols>
  <sheetData>
    <row r="1" ht="4.5" customHeight="1"/>
    <row r="2" spans="2:14" ht="12.75">
      <c r="B2" s="2" t="s">
        <v>4</v>
      </c>
      <c r="C2" s="18">
        <v>0</v>
      </c>
      <c r="D2" s="18">
        <v>20</v>
      </c>
      <c r="E2" s="18">
        <v>40</v>
      </c>
      <c r="F2" s="18">
        <v>60</v>
      </c>
      <c r="G2" s="18">
        <v>80</v>
      </c>
      <c r="H2" s="18">
        <v>100</v>
      </c>
      <c r="I2" s="18">
        <v>120</v>
      </c>
      <c r="J2" s="18">
        <v>140</v>
      </c>
      <c r="K2" s="18">
        <v>160</v>
      </c>
      <c r="L2" s="18">
        <v>180</v>
      </c>
      <c r="M2" s="18">
        <v>200</v>
      </c>
      <c r="N2" s="18">
        <v>220</v>
      </c>
    </row>
    <row r="3" spans="2:14" s="21" customFormat="1" ht="14.25">
      <c r="B3" s="19" t="s">
        <v>18</v>
      </c>
      <c r="C3" s="20">
        <v>894</v>
      </c>
      <c r="D3" s="20">
        <v>726</v>
      </c>
      <c r="E3" s="20">
        <v>590</v>
      </c>
      <c r="F3" s="20">
        <v>480</v>
      </c>
      <c r="G3" s="20">
        <v>392</v>
      </c>
      <c r="H3" s="20">
        <v>320</v>
      </c>
      <c r="I3" s="20">
        <v>262</v>
      </c>
      <c r="J3" s="20">
        <v>216</v>
      </c>
      <c r="K3" s="20">
        <v>178</v>
      </c>
      <c r="L3" s="20">
        <v>147</v>
      </c>
      <c r="M3" s="20">
        <v>123</v>
      </c>
      <c r="N3" s="20">
        <v>103</v>
      </c>
    </row>
    <row r="4" spans="2:14" ht="15.75">
      <c r="B4" s="2" t="s">
        <v>19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</row>
    <row r="5" spans="2:14" ht="15.75">
      <c r="B5" s="7" t="s">
        <v>17</v>
      </c>
      <c r="C5" s="2">
        <f>1.1+C3/1000*(0.125*C3/1000-0.38)</f>
        <v>0.8601845000000001</v>
      </c>
      <c r="D5" s="2">
        <f aca="true" t="shared" si="0" ref="D5:N5">1.1+D3/1000*(0.125*D3/1000-0.38)</f>
        <v>0.8900045000000001</v>
      </c>
      <c r="E5" s="2">
        <f t="shared" si="0"/>
        <v>0.9193125000000001</v>
      </c>
      <c r="F5" s="2">
        <f t="shared" si="0"/>
        <v>0.9464000000000001</v>
      </c>
      <c r="G5" s="2">
        <f t="shared" si="0"/>
        <v>0.9702480000000001</v>
      </c>
      <c r="H5" s="2">
        <f t="shared" si="0"/>
        <v>0.9912000000000001</v>
      </c>
      <c r="I5" s="2">
        <f t="shared" si="0"/>
        <v>1.0090205</v>
      </c>
      <c r="J5" s="2">
        <f t="shared" si="0"/>
        <v>1.023752</v>
      </c>
      <c r="K5" s="2">
        <f t="shared" si="0"/>
        <v>1.0363205</v>
      </c>
      <c r="L5" s="2">
        <f t="shared" si="0"/>
        <v>1.046841125</v>
      </c>
      <c r="M5" s="2">
        <f t="shared" si="0"/>
        <v>1.055151125</v>
      </c>
      <c r="N5" s="2">
        <f t="shared" si="0"/>
        <v>1.0621861250000002</v>
      </c>
    </row>
    <row r="7" spans="2:3" ht="12.75">
      <c r="B7" s="2" t="s">
        <v>0</v>
      </c>
      <c r="C7" s="2">
        <v>273.15</v>
      </c>
    </row>
    <row r="9" spans="2:14" ht="15.75">
      <c r="B9" s="2" t="s">
        <v>20</v>
      </c>
      <c r="C9" s="2">
        <f aca="true" t="shared" si="1" ref="C9:N9">C3+$C$7</f>
        <v>1167.15</v>
      </c>
      <c r="D9" s="2">
        <f t="shared" si="1"/>
        <v>999.15</v>
      </c>
      <c r="E9" s="2">
        <f t="shared" si="1"/>
        <v>863.15</v>
      </c>
      <c r="F9" s="2">
        <f t="shared" si="1"/>
        <v>753.15</v>
      </c>
      <c r="G9" s="2">
        <f t="shared" si="1"/>
        <v>665.15</v>
      </c>
      <c r="H9" s="2">
        <f t="shared" si="1"/>
        <v>593.15</v>
      </c>
      <c r="I9" s="2">
        <f t="shared" si="1"/>
        <v>535.15</v>
      </c>
      <c r="J9" s="2">
        <f t="shared" si="1"/>
        <v>489.15</v>
      </c>
      <c r="K9" s="2">
        <f t="shared" si="1"/>
        <v>451.15</v>
      </c>
      <c r="L9" s="2">
        <f t="shared" si="1"/>
        <v>420.15</v>
      </c>
      <c r="M9" s="2">
        <f t="shared" si="1"/>
        <v>396.15</v>
      </c>
      <c r="N9" s="2">
        <f t="shared" si="1"/>
        <v>376.15</v>
      </c>
    </row>
    <row r="10" spans="2:14" ht="15.75">
      <c r="B10" s="2" t="s">
        <v>21</v>
      </c>
      <c r="C10" s="2">
        <f aca="true" t="shared" si="2" ref="C10:N10">C4+$C$7</f>
        <v>293.15</v>
      </c>
      <c r="D10" s="2">
        <f t="shared" si="2"/>
        <v>293.15</v>
      </c>
      <c r="E10" s="2">
        <f t="shared" si="2"/>
        <v>293.15</v>
      </c>
      <c r="F10" s="2">
        <f t="shared" si="2"/>
        <v>293.15</v>
      </c>
      <c r="G10" s="2">
        <f t="shared" si="2"/>
        <v>293.15</v>
      </c>
      <c r="H10" s="2">
        <f t="shared" si="2"/>
        <v>293.15</v>
      </c>
      <c r="I10" s="2">
        <f t="shared" si="2"/>
        <v>293.15</v>
      </c>
      <c r="J10" s="2">
        <f t="shared" si="2"/>
        <v>293.15</v>
      </c>
      <c r="K10" s="2">
        <f t="shared" si="2"/>
        <v>293.15</v>
      </c>
      <c r="L10" s="2">
        <f t="shared" si="2"/>
        <v>293.15</v>
      </c>
      <c r="M10" s="2">
        <f t="shared" si="2"/>
        <v>293.15</v>
      </c>
      <c r="N10" s="2">
        <f t="shared" si="2"/>
        <v>293.15</v>
      </c>
    </row>
    <row r="12" spans="2:14" ht="14.25">
      <c r="B12" s="10" t="s">
        <v>12</v>
      </c>
      <c r="C12" s="15">
        <f>(C9^4-C10^4)/(C9-C10)*10^-8*5.67*C5</f>
        <v>103.14260977692778</v>
      </c>
      <c r="D12" s="15">
        <f aca="true" t="shared" si="3" ref="D12:N12">(D9^4-D10^4)/(D9-D10)*10^-8*5.67*D5</f>
        <v>70.70711016062505</v>
      </c>
      <c r="E12" s="15">
        <f t="shared" si="3"/>
        <v>50.08404541134339</v>
      </c>
      <c r="F12" s="15">
        <f t="shared" si="3"/>
        <v>36.67258062244226</v>
      </c>
      <c r="G12" s="15">
        <f t="shared" si="3"/>
        <v>27.854695964790565</v>
      </c>
      <c r="H12" s="15">
        <f t="shared" si="3"/>
        <v>21.805446894980356</v>
      </c>
      <c r="I12" s="15">
        <f t="shared" si="3"/>
        <v>17.643710692042177</v>
      </c>
      <c r="J12" s="15">
        <f t="shared" si="3"/>
        <v>14.767531043324286</v>
      </c>
      <c r="K12" s="15">
        <f t="shared" si="3"/>
        <v>12.659996823964917</v>
      </c>
      <c r="L12" s="15">
        <f t="shared" si="3"/>
        <v>11.112302517903919</v>
      </c>
      <c r="M12" s="15">
        <f t="shared" si="3"/>
        <v>10.015738957095797</v>
      </c>
      <c r="N12" s="15">
        <f t="shared" si="3"/>
        <v>9.167356784872752</v>
      </c>
    </row>
    <row r="15" spans="5:6" ht="12.75">
      <c r="E15" s="3" t="s">
        <v>6</v>
      </c>
      <c r="F15" s="4"/>
    </row>
    <row r="16" spans="5:9" s="5" customFormat="1" ht="12.75">
      <c r="E16" s="6" t="s">
        <v>5</v>
      </c>
      <c r="F16" s="16">
        <v>0.54</v>
      </c>
      <c r="I16" s="7"/>
    </row>
    <row r="17" spans="2:9" s="5" customFormat="1" ht="14.25">
      <c r="B17" s="8" t="s">
        <v>15</v>
      </c>
      <c r="C17" s="9"/>
      <c r="E17" s="6" t="s">
        <v>7</v>
      </c>
      <c r="F17" s="16">
        <v>0.25</v>
      </c>
      <c r="H17" s="10" t="s">
        <v>22</v>
      </c>
      <c r="I17" s="11">
        <f>((I19^4-I20^4)/(I19-I20))*10^-8*5.67*I18</f>
        <v>19.52238393844872</v>
      </c>
    </row>
    <row r="18" spans="2:9" ht="15.75">
      <c r="B18" s="12" t="s">
        <v>1</v>
      </c>
      <c r="C18" s="6">
        <f>(900+21)/2000</f>
        <v>0.4605</v>
      </c>
      <c r="E18" s="6" t="s">
        <v>8</v>
      </c>
      <c r="F18" s="16">
        <v>0.722</v>
      </c>
      <c r="H18" s="7" t="s">
        <v>17</v>
      </c>
      <c r="I18" s="2">
        <f>1.1+(I19/1000*((0.125*I19/1000)-0.38))</f>
        <v>0.9208114725781251</v>
      </c>
    </row>
    <row r="19" spans="2:9" ht="15.75">
      <c r="B19" s="12" t="s">
        <v>2</v>
      </c>
      <c r="C19" s="13">
        <f>60.798-40.883*C18</f>
        <v>41.9713785</v>
      </c>
      <c r="E19" s="6" t="s">
        <v>9</v>
      </c>
      <c r="F19" s="17">
        <f>5.36*10^4</f>
        <v>53600</v>
      </c>
      <c r="H19" s="2" t="s">
        <v>20</v>
      </c>
      <c r="I19" s="2">
        <f>(C3+C7)/2</f>
        <v>583.575</v>
      </c>
    </row>
    <row r="20" spans="2:9" ht="15.75">
      <c r="B20" s="12" t="s">
        <v>3</v>
      </c>
      <c r="C20" s="13">
        <f>486.522+161.004*C18+418.014*C18^2</f>
        <v>649.3084953435</v>
      </c>
      <c r="E20" s="12" t="s">
        <v>11</v>
      </c>
      <c r="F20" s="16">
        <f>8.5*10^-2</f>
        <v>0.085</v>
      </c>
      <c r="H20" s="2" t="s">
        <v>21</v>
      </c>
      <c r="I20" s="2">
        <f>C4+C7</f>
        <v>293.15</v>
      </c>
    </row>
    <row r="21" spans="2:6" ht="12.75">
      <c r="B21" s="14" t="s">
        <v>16</v>
      </c>
      <c r="C21" s="14">
        <v>7849</v>
      </c>
      <c r="E21" s="6" t="s">
        <v>10</v>
      </c>
      <c r="F21" s="16">
        <f>F16*(F18*F19)^F17</f>
        <v>7.573894592155891</v>
      </c>
    </row>
    <row r="22" spans="5:9" ht="15.75">
      <c r="E22" s="6" t="s">
        <v>31</v>
      </c>
      <c r="F22" s="16">
        <v>0.035</v>
      </c>
      <c r="H22" s="10" t="s">
        <v>14</v>
      </c>
      <c r="I22" s="15">
        <f>I17+F24</f>
        <v>37.91612794797017</v>
      </c>
    </row>
    <row r="23" spans="5:6" ht="12.75">
      <c r="E23" s="6"/>
      <c r="F23" s="6"/>
    </row>
    <row r="24" spans="5:6" ht="14.25">
      <c r="E24" s="10" t="s">
        <v>13</v>
      </c>
      <c r="F24" s="10">
        <f>$F$21*F20/$F$22</f>
        <v>18.39374400952145</v>
      </c>
    </row>
    <row r="27" spans="2:14" ht="14.25">
      <c r="B27" s="10" t="s">
        <v>14</v>
      </c>
      <c r="C27" s="19">
        <f>C12+$F$24</f>
        <v>121.53635378644924</v>
      </c>
      <c r="D27" s="19">
        <f>D12+$F$24</f>
        <v>89.1008541701465</v>
      </c>
      <c r="E27" s="19">
        <f>E12+$F$24</f>
        <v>68.47778942086484</v>
      </c>
      <c r="F27" s="19">
        <f>F12+$F$24</f>
        <v>55.06632463196371</v>
      </c>
      <c r="G27" s="19">
        <f>G12+$F$24</f>
        <v>46.248439974312014</v>
      </c>
      <c r="H27" s="19">
        <f>H12+$F$24</f>
        <v>40.199190904501805</v>
      </c>
      <c r="I27" s="19">
        <f>I12+$F$24</f>
        <v>36.037454701563625</v>
      </c>
      <c r="J27" s="19">
        <f>J12+$F$24</f>
        <v>33.16127505284574</v>
      </c>
      <c r="K27" s="19">
        <f>K12+$F$24</f>
        <v>31.053740833486366</v>
      </c>
      <c r="L27" s="19">
        <f>L12+$F$24</f>
        <v>29.50604652742537</v>
      </c>
      <c r="M27" s="19">
        <f>M12+$F$24</f>
        <v>28.409482966617247</v>
      </c>
      <c r="N27" s="19">
        <f>N12+$F$24</f>
        <v>27.5611007943942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78"/>
  <sheetViews>
    <sheetView tabSelected="1" workbookViewId="0" topLeftCell="A16">
      <selection activeCell="C14" sqref="B14:C14"/>
    </sheetView>
  </sheetViews>
  <sheetFormatPr defaultColWidth="9.140625" defaultRowHeight="12.75"/>
  <cols>
    <col min="1" max="1" width="0.9921875" style="22" customWidth="1"/>
    <col min="2" max="2" width="6.421875" style="23" customWidth="1"/>
    <col min="3" max="20" width="5.00390625" style="22" customWidth="1"/>
    <col min="21" max="21" width="4.8515625" style="22" customWidth="1"/>
    <col min="22" max="22" width="5.00390625" style="24" customWidth="1"/>
    <col min="23" max="16384" width="5.00390625" style="22" customWidth="1"/>
  </cols>
  <sheetData>
    <row r="1" ht="4.5" customHeight="1"/>
    <row r="2" spans="2:22" s="25" customFormat="1" ht="11.25">
      <c r="B2" s="26" t="s">
        <v>4</v>
      </c>
      <c r="C2" s="27">
        <v>0</v>
      </c>
      <c r="D2" s="27">
        <v>20</v>
      </c>
      <c r="E2" s="27">
        <v>40</v>
      </c>
      <c r="F2" s="27">
        <v>60</v>
      </c>
      <c r="G2" s="27">
        <v>80</v>
      </c>
      <c r="H2" s="27">
        <v>100</v>
      </c>
      <c r="I2" s="27">
        <v>120</v>
      </c>
      <c r="J2" s="27">
        <v>140</v>
      </c>
      <c r="K2" s="27">
        <v>160</v>
      </c>
      <c r="L2" s="27">
        <v>180</v>
      </c>
      <c r="M2" s="27">
        <v>200</v>
      </c>
      <c r="N2" s="27">
        <v>220</v>
      </c>
      <c r="O2" s="27">
        <v>240</v>
      </c>
      <c r="P2" s="27">
        <v>260</v>
      </c>
      <c r="Q2" s="27">
        <v>280</v>
      </c>
      <c r="R2" s="27">
        <v>300</v>
      </c>
      <c r="S2" s="27">
        <v>320</v>
      </c>
      <c r="T2" s="27">
        <v>340</v>
      </c>
      <c r="U2" s="27">
        <v>360</v>
      </c>
      <c r="V2" s="28" t="s">
        <v>29</v>
      </c>
    </row>
    <row r="3" spans="2:22" ht="11.25">
      <c r="B3" s="23" t="s">
        <v>32</v>
      </c>
      <c r="D3" s="22">
        <v>562</v>
      </c>
      <c r="E3" s="22">
        <v>368</v>
      </c>
      <c r="F3" s="22">
        <v>243</v>
      </c>
      <c r="V3" s="24" t="s">
        <v>28</v>
      </c>
    </row>
    <row r="4" spans="2:22" ht="11.25">
      <c r="B4" s="23">
        <v>4</v>
      </c>
      <c r="D4" s="22">
        <v>562</v>
      </c>
      <c r="E4" s="22">
        <v>368</v>
      </c>
      <c r="F4" s="22">
        <v>243</v>
      </c>
      <c r="V4" s="24" t="s">
        <v>28</v>
      </c>
    </row>
    <row r="5" spans="2:22" ht="11.25">
      <c r="B5" s="23">
        <v>5</v>
      </c>
      <c r="D5" s="22">
        <v>539</v>
      </c>
      <c r="E5" s="22">
        <v>353</v>
      </c>
      <c r="F5" s="22">
        <v>234</v>
      </c>
      <c r="G5" s="22">
        <v>157</v>
      </c>
      <c r="H5" s="22">
        <v>108</v>
      </c>
      <c r="I5" s="22">
        <v>76</v>
      </c>
      <c r="J5" s="22">
        <v>56</v>
      </c>
      <c r="K5" s="22">
        <v>43</v>
      </c>
      <c r="L5" s="22">
        <v>35</v>
      </c>
      <c r="M5" s="22">
        <v>30</v>
      </c>
      <c r="N5" s="22">
        <v>27</v>
      </c>
      <c r="O5" s="29">
        <v>23.9</v>
      </c>
      <c r="P5" s="29">
        <v>22.5</v>
      </c>
      <c r="Q5" s="29">
        <v>21.7</v>
      </c>
      <c r="R5" s="22">
        <v>21</v>
      </c>
      <c r="S5" s="22">
        <v>21</v>
      </c>
      <c r="T5" s="22">
        <v>20</v>
      </c>
      <c r="U5" s="22">
        <v>20</v>
      </c>
      <c r="V5" s="24" t="s">
        <v>28</v>
      </c>
    </row>
    <row r="6" spans="2:22" ht="11.25">
      <c r="B6" s="23">
        <v>6</v>
      </c>
      <c r="C6" s="22">
        <v>852</v>
      </c>
      <c r="D6" s="22">
        <v>550</v>
      </c>
      <c r="E6" s="22">
        <v>361</v>
      </c>
      <c r="F6" s="22">
        <v>239</v>
      </c>
      <c r="G6" s="22">
        <v>161</v>
      </c>
      <c r="H6" s="22">
        <v>110</v>
      </c>
      <c r="I6" s="22">
        <v>78</v>
      </c>
      <c r="J6" s="22">
        <v>57</v>
      </c>
      <c r="K6" s="22">
        <v>44</v>
      </c>
      <c r="L6" s="22">
        <v>35</v>
      </c>
      <c r="M6" s="22">
        <v>30</v>
      </c>
      <c r="N6" s="22">
        <v>27</v>
      </c>
      <c r="O6" s="22">
        <v>24</v>
      </c>
      <c r="P6" s="22">
        <v>23</v>
      </c>
      <c r="Q6" s="29">
        <v>21.7</v>
      </c>
      <c r="R6" s="22">
        <v>21</v>
      </c>
      <c r="S6" s="22">
        <v>21</v>
      </c>
      <c r="T6" s="22">
        <v>20</v>
      </c>
      <c r="U6" s="22">
        <v>20</v>
      </c>
      <c r="V6" s="24" t="s">
        <v>28</v>
      </c>
    </row>
    <row r="7" spans="2:22" ht="11.25">
      <c r="B7" s="23">
        <v>7</v>
      </c>
      <c r="C7" s="22">
        <v>900</v>
      </c>
      <c r="D7" s="22">
        <v>798</v>
      </c>
      <c r="E7" s="22">
        <v>706</v>
      </c>
      <c r="F7" s="22">
        <v>628</v>
      </c>
      <c r="G7" s="22">
        <v>562</v>
      </c>
      <c r="H7" s="22">
        <v>507</v>
      </c>
      <c r="I7" s="22">
        <v>460</v>
      </c>
      <c r="J7" s="22">
        <v>418</v>
      </c>
      <c r="K7" s="22">
        <v>382</v>
      </c>
      <c r="L7" s="22">
        <v>348</v>
      </c>
      <c r="M7" s="22">
        <v>318</v>
      </c>
      <c r="N7" s="22">
        <v>291</v>
      </c>
      <c r="O7" s="22">
        <v>267</v>
      </c>
      <c r="P7" s="22">
        <v>245</v>
      </c>
      <c r="Q7" s="22">
        <v>225</v>
      </c>
      <c r="R7" s="22">
        <v>207</v>
      </c>
      <c r="S7" s="22">
        <v>191</v>
      </c>
      <c r="T7" s="22">
        <v>176</v>
      </c>
      <c r="U7" s="22">
        <v>163</v>
      </c>
      <c r="V7" s="24" t="s">
        <v>25</v>
      </c>
    </row>
    <row r="8" spans="2:22" ht="11.25">
      <c r="B8" s="23">
        <v>8</v>
      </c>
      <c r="C8" s="22">
        <v>886</v>
      </c>
      <c r="D8" s="22">
        <v>579</v>
      </c>
      <c r="E8" s="22">
        <v>450</v>
      </c>
      <c r="F8" s="22">
        <v>368</v>
      </c>
      <c r="G8" s="22">
        <v>310</v>
      </c>
      <c r="H8" s="22">
        <v>266</v>
      </c>
      <c r="I8" s="22">
        <v>231</v>
      </c>
      <c r="J8" s="22">
        <v>202</v>
      </c>
      <c r="K8" s="22">
        <v>178</v>
      </c>
      <c r="L8" s="22">
        <v>159</v>
      </c>
      <c r="M8" s="22">
        <v>142</v>
      </c>
      <c r="N8" s="22">
        <v>126</v>
      </c>
      <c r="O8" s="22">
        <v>108</v>
      </c>
      <c r="P8" s="22">
        <v>90</v>
      </c>
      <c r="Q8" s="22">
        <v>73</v>
      </c>
      <c r="R8" s="22">
        <v>60</v>
      </c>
      <c r="S8" s="22">
        <v>48</v>
      </c>
      <c r="T8" s="22">
        <v>38</v>
      </c>
      <c r="U8" s="22">
        <v>38</v>
      </c>
      <c r="V8" s="24" t="s">
        <v>26</v>
      </c>
    </row>
    <row r="9" spans="2:22" ht="11.25">
      <c r="B9" s="23">
        <v>9</v>
      </c>
      <c r="C9" s="22">
        <v>894</v>
      </c>
      <c r="D9" s="22">
        <v>639</v>
      </c>
      <c r="E9" s="22">
        <v>528</v>
      </c>
      <c r="F9" s="22">
        <v>460</v>
      </c>
      <c r="G9" s="22">
        <v>412</v>
      </c>
      <c r="H9" s="22">
        <v>377</v>
      </c>
      <c r="I9" s="22">
        <v>348</v>
      </c>
      <c r="J9" s="22">
        <v>324</v>
      </c>
      <c r="K9" s="22">
        <v>304</v>
      </c>
      <c r="L9" s="22">
        <v>287</v>
      </c>
      <c r="M9" s="22">
        <v>271</v>
      </c>
      <c r="N9" s="22">
        <v>258</v>
      </c>
      <c r="O9" s="22">
        <v>247</v>
      </c>
      <c r="P9" s="22">
        <v>237</v>
      </c>
      <c r="Q9" s="22">
        <v>228</v>
      </c>
      <c r="R9" s="22">
        <v>221</v>
      </c>
      <c r="S9" s="22">
        <v>215</v>
      </c>
      <c r="T9" s="22">
        <v>210</v>
      </c>
      <c r="U9" s="22">
        <v>206</v>
      </c>
      <c r="V9" s="24" t="s">
        <v>27</v>
      </c>
    </row>
    <row r="10" spans="2:22" ht="11.25">
      <c r="B10" s="23">
        <v>10</v>
      </c>
      <c r="C10" s="22">
        <v>893</v>
      </c>
      <c r="D10" s="22">
        <v>609</v>
      </c>
      <c r="E10" s="22">
        <v>480</v>
      </c>
      <c r="F10" s="22">
        <v>398</v>
      </c>
      <c r="G10" s="22">
        <v>339</v>
      </c>
      <c r="H10" s="22">
        <v>294</v>
      </c>
      <c r="I10" s="22">
        <v>258</v>
      </c>
      <c r="J10" s="22">
        <v>230</v>
      </c>
      <c r="K10" s="22">
        <v>205</v>
      </c>
      <c r="L10" s="22">
        <v>184</v>
      </c>
      <c r="M10" s="22">
        <v>166</v>
      </c>
      <c r="N10" s="22">
        <v>151</v>
      </c>
      <c r="O10" s="22">
        <v>138</v>
      </c>
      <c r="P10" s="22">
        <v>127</v>
      </c>
      <c r="Q10" s="22">
        <v>117</v>
      </c>
      <c r="R10" s="22">
        <v>108</v>
      </c>
      <c r="S10" s="22">
        <v>101</v>
      </c>
      <c r="T10" s="22">
        <v>94</v>
      </c>
      <c r="U10" s="22">
        <v>94</v>
      </c>
      <c r="V10" s="24" t="s">
        <v>27</v>
      </c>
    </row>
    <row r="11" spans="2:22" ht="11.25">
      <c r="B11" s="23">
        <v>11</v>
      </c>
      <c r="C11" s="22">
        <v>894</v>
      </c>
      <c r="D11" s="22">
        <v>726</v>
      </c>
      <c r="E11" s="22">
        <v>590</v>
      </c>
      <c r="F11" s="22">
        <v>480</v>
      </c>
      <c r="G11" s="22">
        <v>392</v>
      </c>
      <c r="H11" s="22">
        <v>320</v>
      </c>
      <c r="I11" s="22">
        <v>262</v>
      </c>
      <c r="J11" s="22">
        <v>216</v>
      </c>
      <c r="K11" s="22">
        <v>178</v>
      </c>
      <c r="L11" s="22">
        <v>147</v>
      </c>
      <c r="M11" s="22">
        <v>123</v>
      </c>
      <c r="N11" s="22">
        <v>103</v>
      </c>
      <c r="O11" s="22">
        <v>87</v>
      </c>
      <c r="P11" s="22">
        <v>74</v>
      </c>
      <c r="Q11" s="22">
        <v>63</v>
      </c>
      <c r="R11" s="22">
        <v>55</v>
      </c>
      <c r="S11" s="22">
        <v>48</v>
      </c>
      <c r="T11" s="22">
        <v>43</v>
      </c>
      <c r="U11" s="22">
        <v>41</v>
      </c>
      <c r="V11" s="24" t="s">
        <v>24</v>
      </c>
    </row>
    <row r="12" spans="2:28" ht="11.25">
      <c r="B12" s="30">
        <v>12</v>
      </c>
      <c r="C12" s="31">
        <v>893</v>
      </c>
      <c r="D12" s="31">
        <v>725</v>
      </c>
      <c r="E12" s="31">
        <v>589</v>
      </c>
      <c r="F12" s="31">
        <v>480</v>
      </c>
      <c r="G12" s="31">
        <v>392</v>
      </c>
      <c r="H12" s="31">
        <v>320</v>
      </c>
      <c r="I12" s="31">
        <v>262</v>
      </c>
      <c r="J12" s="31">
        <v>216</v>
      </c>
      <c r="K12" s="31">
        <v>178</v>
      </c>
      <c r="L12" s="31">
        <v>148</v>
      </c>
      <c r="M12" s="31">
        <v>123</v>
      </c>
      <c r="N12" s="31">
        <v>103</v>
      </c>
      <c r="O12" s="31">
        <v>87</v>
      </c>
      <c r="P12" s="31">
        <v>74</v>
      </c>
      <c r="Q12" s="31">
        <v>64</v>
      </c>
      <c r="R12" s="31">
        <v>56</v>
      </c>
      <c r="S12" s="31">
        <v>48</v>
      </c>
      <c r="T12" s="31">
        <v>43</v>
      </c>
      <c r="U12" s="31">
        <v>39</v>
      </c>
      <c r="V12" s="32" t="s">
        <v>30</v>
      </c>
      <c r="W12" s="31"/>
      <c r="X12" s="31"/>
      <c r="Y12" s="31"/>
      <c r="Z12" s="31"/>
      <c r="AA12" s="31"/>
      <c r="AB12" s="31"/>
    </row>
    <row r="13" spans="2:22" ht="11.25">
      <c r="B13" s="23">
        <v>13</v>
      </c>
      <c r="C13" s="22">
        <v>878</v>
      </c>
      <c r="D13" s="22">
        <v>505</v>
      </c>
      <c r="E13" s="22">
        <v>360</v>
      </c>
      <c r="F13" s="22">
        <v>277</v>
      </c>
      <c r="G13" s="22">
        <v>221</v>
      </c>
      <c r="H13" s="22">
        <v>182</v>
      </c>
      <c r="I13" s="22">
        <v>153</v>
      </c>
      <c r="J13" s="22">
        <v>130</v>
      </c>
      <c r="K13" s="22">
        <v>112</v>
      </c>
      <c r="L13" s="22">
        <v>98</v>
      </c>
      <c r="M13" s="22">
        <v>86</v>
      </c>
      <c r="N13" s="22">
        <v>76</v>
      </c>
      <c r="O13" s="22">
        <v>68</v>
      </c>
      <c r="P13" s="22">
        <v>62</v>
      </c>
      <c r="Q13" s="22">
        <v>56</v>
      </c>
      <c r="R13" s="22">
        <v>52</v>
      </c>
      <c r="S13" s="22">
        <v>48</v>
      </c>
      <c r="T13" s="22">
        <v>45</v>
      </c>
      <c r="U13" s="22">
        <v>42</v>
      </c>
      <c r="V13" s="24" t="s">
        <v>23</v>
      </c>
    </row>
    <row r="14" spans="2:22" ht="11.25">
      <c r="B14" s="33"/>
      <c r="C14" s="33"/>
      <c r="U14" s="33"/>
      <c r="V14" s="34"/>
    </row>
    <row r="15" spans="2:23" ht="11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3"/>
    </row>
    <row r="16" spans="2:23" ht="11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3"/>
    </row>
    <row r="17" spans="2:23" ht="11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3"/>
    </row>
    <row r="18" spans="2:23" ht="11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3"/>
    </row>
    <row r="19" spans="2:23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3"/>
    </row>
    <row r="20" spans="2:23" ht="11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3"/>
    </row>
    <row r="21" spans="2:23" ht="11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3"/>
    </row>
    <row r="22" spans="2:23" ht="11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3"/>
    </row>
    <row r="23" spans="2:23" ht="11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3"/>
    </row>
    <row r="24" spans="2:23" ht="11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3"/>
    </row>
    <row r="25" spans="2:23" ht="11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3"/>
    </row>
    <row r="26" spans="2:23" ht="11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3"/>
    </row>
    <row r="27" spans="2:23" ht="11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3"/>
    </row>
    <row r="28" spans="2:23" ht="11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3"/>
    </row>
    <row r="29" spans="2:23" ht="11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3"/>
    </row>
    <row r="30" spans="2:23" ht="11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3"/>
    </row>
    <row r="31" spans="2:23" ht="11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3"/>
    </row>
    <row r="32" spans="2:23" ht="11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3"/>
    </row>
    <row r="33" spans="2:23" ht="11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3"/>
    </row>
    <row r="34" spans="2:23" ht="11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3"/>
    </row>
    <row r="35" spans="2:23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3"/>
    </row>
    <row r="36" spans="2:23" ht="11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3"/>
    </row>
    <row r="37" spans="2:23" ht="11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3"/>
    </row>
    <row r="38" spans="2:23" ht="11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3"/>
    </row>
    <row r="39" spans="2:23" ht="11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3"/>
    </row>
    <row r="40" spans="2:23" ht="11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3"/>
    </row>
    <row r="41" spans="2:23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3"/>
    </row>
    <row r="42" spans="2:23" ht="11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3"/>
    </row>
    <row r="43" spans="2:23" ht="11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3"/>
    </row>
    <row r="44" spans="2:23" ht="11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3"/>
    </row>
    <row r="45" spans="2:23" ht="11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3"/>
    </row>
    <row r="46" spans="2:23" ht="11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3"/>
    </row>
    <row r="47" spans="2:23" ht="11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3"/>
    </row>
    <row r="48" spans="2:23" ht="11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3"/>
    </row>
    <row r="49" spans="2:23" ht="11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3"/>
    </row>
    <row r="50" spans="2:23" ht="11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3"/>
    </row>
    <row r="51" spans="2:23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3"/>
    </row>
    <row r="52" spans="2:23" ht="11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3"/>
    </row>
    <row r="53" spans="2:23" ht="11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3"/>
    </row>
    <row r="54" spans="2:23" ht="11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3"/>
    </row>
    <row r="55" spans="2:23" ht="11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3"/>
    </row>
    <row r="56" spans="2:23" ht="11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3"/>
    </row>
    <row r="57" spans="2:23" ht="11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3"/>
    </row>
    <row r="58" spans="2:23" ht="11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3"/>
    </row>
    <row r="59" spans="2:23" ht="11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3"/>
    </row>
    <row r="60" spans="2:23" ht="11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3"/>
    </row>
    <row r="61" spans="2:23" ht="11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3"/>
    </row>
    <row r="62" spans="2:23" ht="11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3"/>
    </row>
    <row r="63" spans="2:23" ht="11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3"/>
    </row>
    <row r="64" spans="2:23" ht="11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3"/>
    </row>
    <row r="65" spans="2:23" ht="11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3"/>
    </row>
    <row r="66" spans="2:23" ht="11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3"/>
    </row>
    <row r="67" spans="2:23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3"/>
    </row>
    <row r="68" spans="2:2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3"/>
    </row>
    <row r="69" spans="2:2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3"/>
    </row>
    <row r="70" spans="2:2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3"/>
    </row>
    <row r="71" spans="2:2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3"/>
    </row>
    <row r="72" spans="2:2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3"/>
    </row>
    <row r="73" spans="2:2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3"/>
    </row>
    <row r="74" spans="2:2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3"/>
    </row>
    <row r="75" spans="2:2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3"/>
    </row>
    <row r="76" spans="2:2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3"/>
    </row>
    <row r="77" spans="2:2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33"/>
    </row>
    <row r="78" spans="2:2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F24" sqref="F24:I31"/>
    </sheetView>
  </sheetViews>
  <sheetFormatPr defaultColWidth="9.140625" defaultRowHeight="12.75"/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5" right="0.75" top="1" bottom="1" header="0.5" footer="0.5"/>
  <pageSetup horizontalDpi="600" verticalDpi="600" orientation="portrait" paperSize="9" r:id="rId10"/>
  <legacyDrawing r:id="rId9"/>
  <oleObjects>
    <oleObject progId="Equation.3" shapeId="257234" r:id="rId1"/>
    <oleObject progId="Equation.3" shapeId="271637" r:id="rId2"/>
    <oleObject progId="Equation.3" shapeId="284267" r:id="rId3"/>
    <oleObject progId="Equation.3" shapeId="331655" r:id="rId4"/>
    <oleObject progId="Equation.3" shapeId="338366" r:id="rId5"/>
    <oleObject progId="Equation.3" shapeId="340839" r:id="rId6"/>
    <oleObject progId="Equation.3" shapeId="366547" r:id="rId7"/>
    <oleObject progId="Equation.3" shapeId="37693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Regulski</dc:creator>
  <cp:keywords/>
  <dc:description/>
  <cp:lastModifiedBy>Regulski</cp:lastModifiedBy>
  <dcterms:created xsi:type="dcterms:W3CDTF">2008-01-15T10:48:34Z</dcterms:created>
  <dcterms:modified xsi:type="dcterms:W3CDTF">2008-01-29T10:29:27Z</dcterms:modified>
  <cp:category/>
  <cp:version/>
  <cp:contentType/>
  <cp:contentStatus/>
</cp:coreProperties>
</file>